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trandes\Desktop\"/>
    </mc:Choice>
  </mc:AlternateContent>
  <bookViews>
    <workbookView xWindow="0" yWindow="0" windowWidth="19200" windowHeight="7050" tabRatio="714" activeTab="6"/>
  </bookViews>
  <sheets>
    <sheet name="Boys Standings" sheetId="1" r:id="rId1"/>
    <sheet name="Girls Standings" sheetId="2" r:id="rId2"/>
    <sheet name="Boys Point Totals" sheetId="6" r:id="rId3"/>
    <sheet name="Girls Point Totals" sheetId="5" r:id="rId4"/>
    <sheet name="ROC BOYS" sheetId="7" r:id="rId5"/>
    <sheet name="ROC GIRLS" sheetId="8" r:id="rId6"/>
    <sheet name="Combined Times" sheetId="9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9" l="1"/>
  <c r="J63" i="9" s="1"/>
  <c r="J62" i="9"/>
  <c r="I62" i="9"/>
  <c r="J61" i="9"/>
  <c r="I61" i="9"/>
  <c r="J60" i="9"/>
  <c r="I60" i="9"/>
  <c r="I59" i="9"/>
  <c r="J59" i="9" s="1"/>
  <c r="J58" i="9"/>
  <c r="I58" i="9"/>
  <c r="J57" i="9"/>
  <c r="I57" i="9"/>
  <c r="J56" i="9"/>
  <c r="I56" i="9"/>
  <c r="I55" i="9"/>
  <c r="J55" i="9" s="1"/>
  <c r="J54" i="9"/>
  <c r="I54" i="9"/>
  <c r="J53" i="9"/>
  <c r="I53" i="9"/>
  <c r="J52" i="9"/>
  <c r="I52" i="9"/>
  <c r="I51" i="9"/>
  <c r="J51" i="9" s="1"/>
  <c r="J50" i="9"/>
  <c r="I50" i="9"/>
  <c r="J49" i="9"/>
  <c r="I49" i="9"/>
  <c r="J48" i="9"/>
  <c r="I48" i="9"/>
  <c r="I47" i="9"/>
  <c r="J47" i="9" s="1"/>
  <c r="J46" i="9"/>
  <c r="I46" i="9"/>
  <c r="J45" i="9"/>
  <c r="I45" i="9"/>
  <c r="J44" i="9"/>
  <c r="I44" i="9"/>
  <c r="I43" i="9"/>
  <c r="J43" i="9" s="1"/>
  <c r="J42" i="9"/>
  <c r="I42" i="9"/>
  <c r="J41" i="9"/>
  <c r="I41" i="9"/>
  <c r="J40" i="9"/>
  <c r="I40" i="9"/>
  <c r="I39" i="9"/>
  <c r="J39" i="9" s="1"/>
  <c r="J38" i="9"/>
  <c r="I38" i="9"/>
  <c r="J37" i="9"/>
  <c r="I37" i="9"/>
  <c r="J36" i="9"/>
  <c r="I36" i="9"/>
  <c r="I35" i="9"/>
  <c r="J35" i="9" s="1"/>
  <c r="J34" i="9"/>
  <c r="I34" i="9"/>
  <c r="J31" i="9"/>
  <c r="I31" i="9"/>
  <c r="J30" i="9"/>
  <c r="I30" i="9"/>
  <c r="I29" i="9"/>
  <c r="J29" i="9" s="1"/>
  <c r="J28" i="9"/>
  <c r="I28" i="9"/>
  <c r="J27" i="9"/>
  <c r="I27" i="9"/>
  <c r="J26" i="9"/>
  <c r="I26" i="9"/>
  <c r="I25" i="9"/>
  <c r="J25" i="9" s="1"/>
  <c r="J24" i="9"/>
  <c r="I24" i="9"/>
  <c r="J23" i="9"/>
  <c r="I23" i="9"/>
  <c r="J22" i="9"/>
  <c r="I22" i="9"/>
  <c r="I21" i="9"/>
  <c r="J21" i="9" s="1"/>
  <c r="J20" i="9"/>
  <c r="I20" i="9"/>
  <c r="J19" i="9"/>
  <c r="I19" i="9"/>
  <c r="J18" i="9"/>
  <c r="I18" i="9"/>
  <c r="I17" i="9"/>
  <c r="J17" i="9" s="1"/>
  <c r="J16" i="9"/>
  <c r="I16" i="9"/>
  <c r="J15" i="9"/>
  <c r="I15" i="9"/>
  <c r="J14" i="9"/>
  <c r="I14" i="9"/>
  <c r="I13" i="9"/>
  <c r="J13" i="9" s="1"/>
  <c r="I12" i="9"/>
  <c r="J12" i="9" s="1"/>
  <c r="J11" i="9"/>
  <c r="I11" i="9"/>
  <c r="J10" i="9"/>
  <c r="I10" i="9"/>
  <c r="I9" i="9"/>
  <c r="J9" i="9" s="1"/>
  <c r="I8" i="9"/>
  <c r="J8" i="9" s="1"/>
  <c r="J7" i="9"/>
  <c r="I7" i="9"/>
  <c r="J6" i="9"/>
  <c r="I6" i="9"/>
  <c r="I5" i="9"/>
  <c r="J5" i="9" s="1"/>
  <c r="I4" i="9"/>
  <c r="J4" i="9" s="1"/>
  <c r="J3" i="9"/>
  <c r="I3" i="9"/>
  <c r="J2" i="9"/>
  <c r="I2" i="9"/>
  <c r="G12" i="8" l="1"/>
  <c r="L12" i="8" s="1"/>
  <c r="G5" i="8"/>
  <c r="L5" i="8" s="1"/>
  <c r="G9" i="8"/>
  <c r="L9" i="8" s="1"/>
  <c r="G17" i="8"/>
  <c r="L17" i="8" s="1"/>
  <c r="G4" i="8"/>
  <c r="L4" i="8" s="1"/>
  <c r="G10" i="8"/>
  <c r="L10" i="8" s="1"/>
  <c r="G6" i="8"/>
  <c r="L6" i="8" s="1"/>
  <c r="G7" i="8"/>
  <c r="L7" i="8" s="1"/>
  <c r="G28" i="8"/>
  <c r="L28" i="8" s="1"/>
  <c r="G8" i="8"/>
  <c r="L8" i="8" s="1"/>
  <c r="G19" i="8"/>
  <c r="L19" i="8" s="1"/>
  <c r="G16" i="8"/>
  <c r="L16" i="8" s="1"/>
  <c r="G11" i="8"/>
  <c r="L11" i="8" s="1"/>
  <c r="G13" i="8"/>
  <c r="L13" i="8" s="1"/>
  <c r="G15" i="8"/>
  <c r="L15" i="8" s="1"/>
  <c r="G23" i="8"/>
  <c r="L23" i="8" s="1"/>
  <c r="G18" i="8"/>
  <c r="L18" i="8" s="1"/>
  <c r="G27" i="8"/>
  <c r="L27" i="8" s="1"/>
  <c r="G21" i="8"/>
  <c r="L21" i="8" s="1"/>
  <c r="G29" i="8"/>
  <c r="L29" i="8" s="1"/>
  <c r="G14" i="8"/>
  <c r="L14" i="8" s="1"/>
  <c r="G22" i="8"/>
  <c r="L22" i="8" s="1"/>
  <c r="G25" i="8"/>
  <c r="L25" i="8" s="1"/>
  <c r="G20" i="8"/>
  <c r="L20" i="8" s="1"/>
  <c r="G30" i="8"/>
  <c r="L30" i="8" s="1"/>
  <c r="G32" i="8"/>
  <c r="L32" i="8" s="1"/>
  <c r="G31" i="8"/>
  <c r="L31" i="8" s="1"/>
  <c r="G26" i="8"/>
  <c r="L26" i="8" s="1"/>
  <c r="G24" i="8"/>
  <c r="L24" i="8" s="1"/>
  <c r="G3" i="8" l="1"/>
  <c r="L3" i="8" s="1"/>
  <c r="H3" i="7"/>
  <c r="M3" i="7" s="1"/>
  <c r="H4" i="7"/>
  <c r="M4" i="7" s="1"/>
  <c r="H9" i="7"/>
  <c r="M9" i="7" s="1"/>
  <c r="H5" i="7"/>
  <c r="M5" i="7" s="1"/>
  <c r="H15" i="7"/>
  <c r="M15" i="7" s="1"/>
  <c r="H10" i="7"/>
  <c r="M10" i="7" s="1"/>
  <c r="H7" i="7"/>
  <c r="M7" i="7" s="1"/>
  <c r="H27" i="7"/>
  <c r="M27" i="7" s="1"/>
  <c r="H12" i="7"/>
  <c r="M12" i="7" s="1"/>
  <c r="H18" i="7"/>
  <c r="M18" i="7" s="1"/>
  <c r="H24" i="7"/>
  <c r="M24" i="7" s="1"/>
  <c r="H16" i="7"/>
  <c r="M16" i="7" s="1"/>
  <c r="H20" i="7"/>
  <c r="M20" i="7" s="1"/>
  <c r="H21" i="7"/>
  <c r="M21" i="7" s="1"/>
  <c r="H11" i="7"/>
  <c r="M11" i="7" s="1"/>
  <c r="H6" i="7"/>
  <c r="M6" i="7" s="1"/>
  <c r="H31" i="7"/>
  <c r="M31" i="7" s="1"/>
  <c r="H22" i="7"/>
  <c r="M22" i="7" s="1"/>
  <c r="H28" i="7"/>
  <c r="M28" i="7" s="1"/>
  <c r="H23" i="7"/>
  <c r="M23" i="7" s="1"/>
  <c r="H32" i="7"/>
  <c r="M32" i="7" s="1"/>
  <c r="H29" i="7"/>
  <c r="M29" i="7" s="1"/>
  <c r="H26" i="7"/>
  <c r="M26" i="7" s="1"/>
  <c r="H14" i="7"/>
  <c r="M14" i="7" s="1"/>
  <c r="H13" i="7"/>
  <c r="M13" i="7" s="1"/>
  <c r="H17" i="7"/>
  <c r="M17" i="7" s="1"/>
  <c r="H25" i="7"/>
  <c r="M25" i="7" s="1"/>
  <c r="H30" i="7"/>
  <c r="M30" i="7" s="1"/>
  <c r="H19" i="7"/>
  <c r="M19" i="7" s="1"/>
  <c r="H8" i="7"/>
  <c r="M8" i="7" s="1"/>
  <c r="R144" i="6" l="1"/>
  <c r="S144" i="6" s="1"/>
  <c r="R131" i="6"/>
  <c r="S131" i="6" s="1"/>
  <c r="R121" i="6"/>
  <c r="S121" i="6" s="1"/>
  <c r="R119" i="5" l="1"/>
  <c r="S119" i="5" s="1"/>
  <c r="R114" i="5"/>
  <c r="S114" i="5" s="1"/>
  <c r="R115" i="5"/>
  <c r="S115" i="5" s="1"/>
  <c r="R109" i="5"/>
  <c r="S109" i="5" s="1"/>
  <c r="R104" i="5"/>
  <c r="S104" i="5" s="1"/>
  <c r="R108" i="6"/>
  <c r="S108" i="6" s="1"/>
  <c r="R90" i="5" l="1"/>
  <c r="S90" i="5" s="1"/>
  <c r="R118" i="6"/>
  <c r="S118" i="6" s="1"/>
  <c r="R113" i="6" l="1"/>
  <c r="S113" i="6" s="1"/>
  <c r="R129" i="6"/>
  <c r="S129" i="6" s="1"/>
  <c r="R136" i="6"/>
  <c r="S136" i="6" s="1"/>
  <c r="R113" i="5" l="1"/>
  <c r="S113" i="5" l="1"/>
  <c r="R110" i="5"/>
  <c r="S110" i="5" s="1"/>
  <c r="R107" i="5"/>
  <c r="S107" i="5" s="1"/>
  <c r="R120" i="5"/>
  <c r="S120" i="5" s="1"/>
  <c r="R59" i="5"/>
  <c r="S59" i="5" s="1"/>
  <c r="R105" i="5"/>
  <c r="S105" i="5" s="1"/>
  <c r="R116" i="5"/>
  <c r="S116" i="5" s="1"/>
  <c r="R93" i="5"/>
  <c r="S93" i="5" s="1"/>
  <c r="R118" i="5"/>
  <c r="S118" i="5" s="1"/>
  <c r="R80" i="5"/>
  <c r="S80" i="5" s="1"/>
  <c r="R49" i="5"/>
  <c r="S49" i="5" s="1"/>
  <c r="R101" i="5"/>
  <c r="S101" i="5" s="1"/>
  <c r="R135" i="6"/>
  <c r="S135" i="6" s="1"/>
  <c r="R105" i="6"/>
  <c r="S105" i="6" s="1"/>
  <c r="R112" i="6"/>
  <c r="S112" i="6" s="1"/>
  <c r="R106" i="6"/>
  <c r="S106" i="6" s="1"/>
  <c r="R93" i="6"/>
  <c r="S93" i="6" s="1"/>
  <c r="R47" i="6"/>
  <c r="S47" i="6" s="1"/>
  <c r="R111" i="6"/>
  <c r="S111" i="6" s="1"/>
  <c r="R117" i="6"/>
  <c r="S117" i="6" s="1"/>
  <c r="R94" i="6"/>
  <c r="S94" i="6" s="1"/>
  <c r="R39" i="6"/>
  <c r="S39" i="6" s="1"/>
  <c r="R137" i="6"/>
  <c r="S137" i="6" s="1"/>
  <c r="R60" i="6"/>
  <c r="S60" i="6" s="1"/>
  <c r="R132" i="6"/>
  <c r="S132" i="6" s="1"/>
  <c r="R48" i="6"/>
  <c r="S48" i="6" s="1"/>
  <c r="R14" i="6"/>
  <c r="S14" i="6" s="1"/>
  <c r="R102" i="6"/>
  <c r="S102" i="6" s="1"/>
  <c r="R80" i="6"/>
  <c r="S80" i="6" s="1"/>
  <c r="R127" i="6"/>
  <c r="S127" i="6" s="1"/>
  <c r="R100" i="6"/>
  <c r="S100" i="6" s="1"/>
  <c r="R58" i="6"/>
  <c r="S58" i="6" s="1"/>
  <c r="R78" i="6"/>
  <c r="S78" i="6" s="1"/>
  <c r="R40" i="6"/>
  <c r="S40" i="6" s="1"/>
  <c r="R98" i="6"/>
  <c r="S98" i="6" s="1"/>
  <c r="R79" i="6"/>
  <c r="S79" i="6" s="1"/>
  <c r="R122" i="6"/>
  <c r="S122" i="6" s="1"/>
  <c r="R66" i="6"/>
  <c r="S66" i="6" s="1"/>
  <c r="R103" i="6"/>
  <c r="S103" i="6" s="1"/>
  <c r="R107" i="6"/>
  <c r="S107" i="6" s="1"/>
  <c r="R30" i="6"/>
  <c r="S30" i="6" s="1"/>
  <c r="R140" i="6"/>
  <c r="S140" i="6" s="1"/>
  <c r="R64" i="6"/>
  <c r="S64" i="6" s="1"/>
  <c r="R145" i="6"/>
  <c r="S145" i="6" s="1"/>
  <c r="R124" i="6"/>
  <c r="S124" i="6" s="1"/>
  <c r="R75" i="6"/>
  <c r="S75" i="6" s="1"/>
  <c r="R97" i="6"/>
  <c r="S97" i="6" s="1"/>
  <c r="R128" i="6" l="1"/>
  <c r="S128" i="6" s="1"/>
  <c r="R112" i="5" l="1"/>
  <c r="S112" i="5" s="1"/>
  <c r="R19" i="5"/>
  <c r="S19" i="5" s="1"/>
  <c r="R67" i="5"/>
  <c r="S67" i="5" s="1"/>
  <c r="R52" i="5"/>
  <c r="S52" i="5" s="1"/>
  <c r="R97" i="5"/>
  <c r="S97" i="5" s="1"/>
  <c r="R55" i="5"/>
  <c r="S55" i="5" s="1"/>
  <c r="R25" i="5"/>
  <c r="S25" i="5" s="1"/>
  <c r="R56" i="5"/>
  <c r="S56" i="5" s="1"/>
  <c r="R32" i="5"/>
  <c r="S32" i="5" s="1"/>
  <c r="R62" i="5"/>
  <c r="S62" i="5" s="1"/>
  <c r="R111" i="5"/>
  <c r="S111" i="5" s="1"/>
  <c r="R71" i="5"/>
  <c r="S71" i="5" s="1"/>
  <c r="R6" i="6" l="1"/>
  <c r="S6" i="6" s="1"/>
  <c r="R54" i="6"/>
  <c r="S54" i="6" s="1"/>
  <c r="R69" i="6"/>
  <c r="S69" i="6" s="1"/>
  <c r="R86" i="6"/>
  <c r="S86" i="6" s="1"/>
  <c r="R92" i="6"/>
  <c r="S92" i="6" s="1"/>
  <c r="R25" i="6"/>
  <c r="S25" i="6" s="1"/>
  <c r="R65" i="6"/>
  <c r="S65" i="6" s="1"/>
  <c r="R82" i="6"/>
  <c r="S82" i="6" s="1"/>
  <c r="R88" i="6"/>
  <c r="S88" i="6" s="1"/>
  <c r="R71" i="6"/>
  <c r="S71" i="6" s="1"/>
  <c r="R95" i="6"/>
  <c r="S95" i="6" s="1"/>
  <c r="R17" i="6"/>
  <c r="S17" i="6" s="1"/>
  <c r="R49" i="6"/>
  <c r="S49" i="6" s="1"/>
  <c r="R68" i="6"/>
  <c r="S68" i="6" s="1"/>
  <c r="R57" i="6"/>
  <c r="S57" i="6" s="1"/>
  <c r="R141" i="6"/>
  <c r="S141" i="6" s="1"/>
  <c r="R20" i="6"/>
  <c r="S20" i="6" s="1"/>
  <c r="R134" i="6"/>
  <c r="S134" i="6" s="1"/>
  <c r="R139" i="6"/>
  <c r="S139" i="6" s="1"/>
  <c r="R83" i="6"/>
  <c r="S83" i="6" s="1"/>
  <c r="R41" i="5"/>
  <c r="S41" i="5" s="1"/>
  <c r="R77" i="5"/>
  <c r="S77" i="5" s="1"/>
  <c r="R78" i="5"/>
  <c r="S78" i="5" s="1"/>
  <c r="R102" i="5"/>
  <c r="S102" i="5" s="1"/>
  <c r="R17" i="5"/>
  <c r="S17" i="5" s="1"/>
  <c r="R86" i="5"/>
  <c r="S86" i="5" s="1"/>
  <c r="R95" i="5"/>
  <c r="S95" i="5" s="1"/>
  <c r="R83" i="5"/>
  <c r="S83" i="5" s="1"/>
  <c r="R64" i="5"/>
  <c r="S64" i="5" s="1"/>
  <c r="R98" i="5"/>
  <c r="S98" i="5" s="1"/>
  <c r="R7" i="5"/>
  <c r="S7" i="5" s="1"/>
  <c r="R15" i="5"/>
  <c r="S15" i="5" s="1"/>
  <c r="R28" i="5"/>
  <c r="S28" i="5" s="1"/>
  <c r="R36" i="5"/>
  <c r="S36" i="5" s="1"/>
  <c r="R60" i="5"/>
  <c r="S60" i="5" s="1"/>
  <c r="R47" i="5"/>
  <c r="S47" i="5" s="1"/>
  <c r="R84" i="5"/>
  <c r="S84" i="5" s="1"/>
  <c r="R75" i="5"/>
  <c r="S75" i="5" s="1"/>
  <c r="R43" i="5"/>
  <c r="S43" i="5" s="1"/>
  <c r="R91" i="6"/>
  <c r="S91" i="6" s="1"/>
  <c r="R65" i="5" l="1"/>
  <c r="S65" i="5" s="1"/>
  <c r="R10" i="5"/>
  <c r="S10" i="5" s="1"/>
  <c r="R26" i="5"/>
  <c r="S26" i="5" s="1"/>
  <c r="R45" i="5"/>
  <c r="S45" i="5" s="1"/>
  <c r="R33" i="5"/>
  <c r="S33" i="5" s="1"/>
  <c r="R53" i="5"/>
  <c r="S53" i="5" s="1"/>
  <c r="R66" i="5"/>
  <c r="S66" i="5" s="1"/>
  <c r="R20" i="5"/>
  <c r="S20" i="5" s="1"/>
  <c r="R89" i="5"/>
  <c r="S89" i="5" s="1"/>
  <c r="R73" i="5"/>
  <c r="S73" i="5" s="1"/>
  <c r="R18" i="5"/>
  <c r="S18" i="5" s="1"/>
  <c r="R27" i="5"/>
  <c r="S27" i="5" s="1"/>
  <c r="R88" i="5"/>
  <c r="S88" i="5" s="1"/>
  <c r="R58" i="5"/>
  <c r="S58" i="5" s="1"/>
  <c r="R108" i="5"/>
  <c r="S108" i="5" s="1"/>
  <c r="R57" i="5"/>
  <c r="S57" i="5" s="1"/>
  <c r="R79" i="5"/>
  <c r="S79" i="5" s="1"/>
  <c r="R100" i="5"/>
  <c r="S100" i="5" s="1"/>
  <c r="R99" i="5"/>
  <c r="S99" i="5" s="1"/>
  <c r="R13" i="5"/>
  <c r="S13" i="5" s="1"/>
  <c r="R14" i="5"/>
  <c r="S14" i="5" s="1"/>
  <c r="R21" i="5"/>
  <c r="S21" i="5" s="1"/>
  <c r="R63" i="5"/>
  <c r="S63" i="5" s="1"/>
  <c r="R48" i="5"/>
  <c r="S48" i="5" s="1"/>
  <c r="R24" i="5"/>
  <c r="S24" i="5" s="1"/>
  <c r="R117" i="5"/>
  <c r="S117" i="5" s="1"/>
  <c r="R22" i="5"/>
  <c r="S22" i="5" s="1"/>
  <c r="R91" i="5"/>
  <c r="S91" i="5" s="1"/>
  <c r="R82" i="5"/>
  <c r="S82" i="5" s="1"/>
  <c r="R42" i="5"/>
  <c r="S42" i="5" s="1"/>
  <c r="R96" i="5"/>
  <c r="S96" i="5" s="1"/>
  <c r="R74" i="5"/>
  <c r="S74" i="5" s="1"/>
  <c r="R76" i="5"/>
  <c r="S76" i="5" s="1"/>
  <c r="R61" i="5"/>
  <c r="S61" i="5" s="1"/>
  <c r="R16" i="5"/>
  <c r="S16" i="5" s="1"/>
  <c r="R8" i="5"/>
  <c r="S8" i="5" s="1"/>
  <c r="R94" i="5"/>
  <c r="S94" i="5" s="1"/>
  <c r="R81" i="5"/>
  <c r="S81" i="5" s="1"/>
  <c r="R68" i="5"/>
  <c r="S68" i="5" s="1"/>
  <c r="R39" i="5"/>
  <c r="S39" i="5" s="1"/>
  <c r="R6" i="5"/>
  <c r="S6" i="5" s="1"/>
  <c r="R12" i="5"/>
  <c r="S12" i="5" s="1"/>
  <c r="R46" i="5"/>
  <c r="S46" i="5" s="1"/>
  <c r="R11" i="5"/>
  <c r="S11" i="5" s="1"/>
  <c r="R44" i="5"/>
  <c r="S44" i="5" s="1"/>
  <c r="R69" i="5"/>
  <c r="S69" i="5" s="1"/>
  <c r="R103" i="5"/>
  <c r="S103" i="5" s="1"/>
  <c r="R30" i="5"/>
  <c r="S30" i="5" s="1"/>
  <c r="R85" i="5"/>
  <c r="S85" i="5" s="1"/>
  <c r="R54" i="5"/>
  <c r="S54" i="5" s="1"/>
  <c r="R38" i="5"/>
  <c r="S38" i="5" s="1"/>
  <c r="R87" i="5"/>
  <c r="S87" i="5" s="1"/>
  <c r="R92" i="5"/>
  <c r="S92" i="5" s="1"/>
  <c r="R34" i="5"/>
  <c r="S34" i="5" s="1"/>
  <c r="R23" i="5"/>
  <c r="S23" i="5" s="1"/>
  <c r="R51" i="5"/>
  <c r="S51" i="5" s="1"/>
  <c r="R35" i="5"/>
  <c r="S35" i="5" s="1"/>
  <c r="R72" i="5"/>
  <c r="S72" i="5" s="1"/>
  <c r="R50" i="5"/>
  <c r="S50" i="5" s="1"/>
  <c r="R9" i="5"/>
  <c r="S9" i="5" s="1"/>
  <c r="R29" i="5"/>
  <c r="S29" i="5" s="1"/>
  <c r="R37" i="5"/>
  <c r="S37" i="5" s="1"/>
  <c r="R31" i="5"/>
  <c r="S31" i="5" s="1"/>
  <c r="R106" i="5"/>
  <c r="S106" i="5" s="1"/>
  <c r="R40" i="5"/>
  <c r="S40" i="5" s="1"/>
  <c r="R23" i="6"/>
  <c r="S23" i="6" s="1"/>
  <c r="R130" i="6"/>
  <c r="S130" i="6" s="1"/>
  <c r="R37" i="6"/>
  <c r="S37" i="6" s="1"/>
  <c r="R50" i="6"/>
  <c r="S50" i="6" s="1"/>
  <c r="R38" i="6"/>
  <c r="S38" i="6" s="1"/>
  <c r="R12" i="6"/>
  <c r="S12" i="6" s="1"/>
  <c r="R18" i="6"/>
  <c r="S18" i="6" s="1"/>
  <c r="R24" i="6"/>
  <c r="S24" i="6" s="1"/>
  <c r="R143" i="6"/>
  <c r="S143" i="6" s="1"/>
  <c r="R73" i="6"/>
  <c r="S73" i="6" s="1"/>
  <c r="R63" i="6"/>
  <c r="S63" i="6" s="1"/>
  <c r="R142" i="6"/>
  <c r="S142" i="6" s="1"/>
  <c r="R22" i="6"/>
  <c r="S22" i="6" s="1"/>
  <c r="R11" i="6"/>
  <c r="S11" i="6" s="1"/>
  <c r="R8" i="6"/>
  <c r="S8" i="6" s="1"/>
  <c r="R34" i="6"/>
  <c r="S34" i="6" s="1"/>
  <c r="R44" i="6"/>
  <c r="S44" i="6" s="1"/>
  <c r="R61" i="6"/>
  <c r="S61" i="6" s="1"/>
  <c r="R29" i="6"/>
  <c r="S29" i="6" s="1"/>
  <c r="R119" i="6"/>
  <c r="S119" i="6" s="1"/>
  <c r="R33" i="6"/>
  <c r="S33" i="6" s="1"/>
  <c r="R53" i="6"/>
  <c r="S53" i="6" s="1"/>
  <c r="R114" i="6"/>
  <c r="S114" i="6" s="1"/>
  <c r="R81" i="6"/>
  <c r="S81" i="6" s="1"/>
  <c r="R126" i="6"/>
  <c r="S126" i="6" s="1"/>
  <c r="R84" i="6"/>
  <c r="S84" i="6" s="1"/>
  <c r="R10" i="6"/>
  <c r="S10" i="6" s="1"/>
  <c r="R85" i="6"/>
  <c r="S85" i="6" s="1"/>
  <c r="R52" i="6"/>
  <c r="S52" i="6" s="1"/>
  <c r="R104" i="6"/>
  <c r="S104" i="6" s="1"/>
  <c r="R120" i="6"/>
  <c r="S120" i="6" s="1"/>
  <c r="R9" i="6"/>
  <c r="S9" i="6" s="1"/>
  <c r="R55" i="6"/>
  <c r="S55" i="6" s="1"/>
  <c r="R56" i="6"/>
  <c r="S56" i="6" s="1"/>
  <c r="R109" i="6"/>
  <c r="S109" i="6" s="1"/>
  <c r="R125" i="6"/>
  <c r="S125" i="6" s="1"/>
  <c r="R15" i="6"/>
  <c r="S15" i="6" s="1"/>
  <c r="R46" i="6"/>
  <c r="S46" i="6" s="1"/>
  <c r="R42" i="6"/>
  <c r="S42" i="6" s="1"/>
  <c r="R32" i="6"/>
  <c r="S32" i="6" s="1"/>
  <c r="R138" i="6"/>
  <c r="S138" i="6" s="1"/>
  <c r="R110" i="6"/>
  <c r="S110" i="6" s="1"/>
  <c r="R101" i="6"/>
  <c r="S101" i="6" s="1"/>
  <c r="R16" i="6"/>
  <c r="S16" i="6" s="1"/>
  <c r="R13" i="6"/>
  <c r="S13" i="6" s="1"/>
  <c r="R35" i="6"/>
  <c r="S35" i="6" s="1"/>
  <c r="R45" i="6"/>
  <c r="S45" i="6" s="1"/>
  <c r="R7" i="6"/>
  <c r="S7" i="6" s="1"/>
  <c r="R89" i="6"/>
  <c r="S89" i="6" s="1"/>
  <c r="R31" i="6"/>
  <c r="S31" i="6" s="1"/>
  <c r="R59" i="6"/>
  <c r="S59" i="6" s="1"/>
  <c r="R74" i="6"/>
  <c r="S74" i="6" s="1"/>
  <c r="R67" i="6"/>
  <c r="S67" i="6" s="1"/>
  <c r="R87" i="6"/>
  <c r="S87" i="6" s="1"/>
  <c r="R133" i="6"/>
  <c r="S133" i="6" s="1"/>
  <c r="R26" i="6"/>
  <c r="S26" i="6" s="1"/>
  <c r="R62" i="6"/>
  <c r="S62" i="6" s="1"/>
  <c r="R96" i="6"/>
  <c r="S96" i="6" s="1"/>
  <c r="R36" i="6"/>
  <c r="S36" i="6" s="1"/>
  <c r="R123" i="6"/>
  <c r="S123" i="6" s="1"/>
  <c r="R90" i="6"/>
  <c r="S90" i="6" s="1"/>
  <c r="R116" i="6"/>
  <c r="S116" i="6" s="1"/>
  <c r="R77" i="6"/>
  <c r="S77" i="6" s="1"/>
  <c r="R21" i="6"/>
  <c r="S21" i="6" s="1"/>
  <c r="R72" i="6"/>
  <c r="S72" i="6" s="1"/>
  <c r="R70" i="6"/>
  <c r="S70" i="6" s="1"/>
  <c r="R99" i="6"/>
  <c r="S99" i="6" s="1"/>
  <c r="R41" i="6"/>
  <c r="S41" i="6" s="1"/>
  <c r="R76" i="6"/>
  <c r="S76" i="6" s="1"/>
  <c r="R115" i="6"/>
  <c r="S115" i="6" s="1"/>
  <c r="R19" i="6"/>
  <c r="S19" i="6" s="1"/>
  <c r="R43" i="6"/>
  <c r="S43" i="6" s="1"/>
  <c r="R28" i="6"/>
  <c r="S28" i="6" s="1"/>
  <c r="R27" i="6"/>
  <c r="S27" i="6" s="1"/>
  <c r="R51" i="6"/>
  <c r="S51" i="6" s="1"/>
  <c r="J70" i="5"/>
  <c r="R70" i="5" s="1"/>
  <c r="S70" i="5" s="1"/>
  <c r="R23" i="2"/>
  <c r="R22" i="2"/>
  <c r="R24" i="2"/>
  <c r="Q23" i="2"/>
  <c r="Q22" i="2"/>
  <c r="Q24" i="2"/>
  <c r="R25" i="2" l="1"/>
  <c r="R21" i="2"/>
  <c r="R11" i="2"/>
  <c r="R17" i="2"/>
  <c r="R9" i="2"/>
  <c r="R19" i="2"/>
  <c r="R20" i="2"/>
  <c r="R8" i="2"/>
  <c r="R15" i="2"/>
  <c r="R14" i="2"/>
  <c r="R10" i="2"/>
  <c r="R18" i="2"/>
  <c r="R3" i="2"/>
  <c r="R13" i="2"/>
  <c r="R16" i="2"/>
  <c r="R4" i="2"/>
  <c r="R12" i="2"/>
  <c r="R6" i="2"/>
  <c r="R5" i="2"/>
  <c r="Q25" i="2"/>
  <c r="Q21" i="2"/>
  <c r="Q11" i="2"/>
  <c r="Q17" i="2"/>
  <c r="Q9" i="2"/>
  <c r="Q19" i="2"/>
  <c r="Q20" i="2"/>
  <c r="Q8" i="2"/>
  <c r="Q15" i="2"/>
  <c r="Q14" i="2"/>
  <c r="Q10" i="2"/>
  <c r="Q18" i="2"/>
  <c r="Q3" i="2"/>
  <c r="Q13" i="2"/>
  <c r="Q16" i="2"/>
  <c r="Q4" i="2"/>
  <c r="Q12" i="2"/>
  <c r="Q6" i="2"/>
  <c r="Q5" i="2"/>
  <c r="R7" i="2"/>
  <c r="R21" i="1"/>
  <c r="Q7" i="2"/>
  <c r="Q21" i="1"/>
  <c r="T8" i="2" l="1"/>
  <c r="T4" i="2"/>
  <c r="T20" i="2"/>
  <c r="T15" i="2"/>
  <c r="T9" i="2"/>
  <c r="T16" i="2"/>
  <c r="T13" i="2"/>
  <c r="T21" i="2"/>
  <c r="T19" i="2"/>
  <c r="T11" i="2"/>
  <c r="T17" i="2"/>
  <c r="T7" i="2"/>
  <c r="T3" i="2"/>
  <c r="T18" i="2"/>
  <c r="T14" i="2"/>
  <c r="T10" i="2"/>
  <c r="T12" i="2"/>
  <c r="T5" i="2"/>
  <c r="T6" i="2"/>
  <c r="T21" i="1"/>
  <c r="R5" i="1"/>
  <c r="R20" i="1"/>
  <c r="R25" i="1"/>
  <c r="R3" i="1"/>
  <c r="R19" i="1"/>
  <c r="R22" i="1"/>
  <c r="R11" i="1"/>
  <c r="R9" i="1"/>
  <c r="R24" i="1"/>
  <c r="R26" i="1"/>
  <c r="R14" i="1"/>
  <c r="R17" i="1"/>
  <c r="R16" i="1"/>
  <c r="R13" i="1"/>
  <c r="R4" i="1"/>
  <c r="R10" i="1"/>
  <c r="R18" i="1"/>
  <c r="R6" i="1"/>
  <c r="R12" i="1"/>
  <c r="R8" i="1"/>
  <c r="R23" i="1"/>
  <c r="R15" i="1"/>
  <c r="R7" i="1"/>
  <c r="Q5" i="1"/>
  <c r="Q20" i="1"/>
  <c r="Q25" i="1"/>
  <c r="Q3" i="1"/>
  <c r="Q19" i="1"/>
  <c r="Q22" i="1"/>
  <c r="Q11" i="1"/>
  <c r="Q9" i="1"/>
  <c r="Q24" i="1"/>
  <c r="Q26" i="1"/>
  <c r="Q17" i="1"/>
  <c r="Q16" i="1"/>
  <c r="Q13" i="1"/>
  <c r="Q4" i="1"/>
  <c r="Q10" i="1"/>
  <c r="Q18" i="1"/>
  <c r="Q6" i="1"/>
  <c r="Q12" i="1"/>
  <c r="Q8" i="1"/>
  <c r="Q23" i="1"/>
  <c r="Q15" i="1"/>
  <c r="Q7" i="1"/>
  <c r="T25" i="1" l="1"/>
  <c r="T23" i="1"/>
  <c r="T8" i="1"/>
  <c r="T17" i="1"/>
  <c r="T14" i="1"/>
  <c r="T4" i="1"/>
  <c r="T15" i="1"/>
  <c r="T12" i="1"/>
  <c r="T6" i="1"/>
  <c r="T7" i="1"/>
  <c r="T22" i="1"/>
  <c r="T3" i="1"/>
  <c r="T16" i="1"/>
  <c r="T26" i="1"/>
  <c r="T20" i="1"/>
  <c r="T19" i="1"/>
  <c r="T18" i="1"/>
  <c r="T13" i="1"/>
  <c r="T10" i="1"/>
  <c r="T11" i="1"/>
  <c r="T9" i="1"/>
  <c r="T5" i="1"/>
  <c r="T24" i="1"/>
</calcChain>
</file>

<file path=xl/sharedStrings.xml><?xml version="1.0" encoding="utf-8"?>
<sst xmlns="http://schemas.openxmlformats.org/spreadsheetml/2006/main" count="2173" uniqueCount="637">
  <si>
    <t>Team</t>
  </si>
  <si>
    <t>GS 1 W</t>
  </si>
  <si>
    <t>GS 1 L</t>
  </si>
  <si>
    <t>GS 2 W</t>
  </si>
  <si>
    <t>GS 2 L</t>
  </si>
  <si>
    <t>Total</t>
  </si>
  <si>
    <t>W</t>
  </si>
  <si>
    <t>L</t>
  </si>
  <si>
    <t>Win Pct.</t>
  </si>
  <si>
    <t>Ridge</t>
  </si>
  <si>
    <t>Delbarton</t>
  </si>
  <si>
    <t>Ridgewood</t>
  </si>
  <si>
    <t>Don Bosco</t>
  </si>
  <si>
    <t>Wayne Hills</t>
  </si>
  <si>
    <t>Wayne Valley</t>
  </si>
  <si>
    <t>High Point</t>
  </si>
  <si>
    <t>West Milford</t>
  </si>
  <si>
    <t>Mt. Lakes</t>
  </si>
  <si>
    <t>Conf.</t>
  </si>
  <si>
    <t>A</t>
  </si>
  <si>
    <t>C</t>
  </si>
  <si>
    <t>Vernon</t>
  </si>
  <si>
    <t>Pingry</t>
  </si>
  <si>
    <t>Sparta</t>
  </si>
  <si>
    <t>Newton</t>
  </si>
  <si>
    <t>Tenafly</t>
  </si>
  <si>
    <t>Pope John</t>
  </si>
  <si>
    <t>Bergen Catholic</t>
  </si>
  <si>
    <t>Jefferson</t>
  </si>
  <si>
    <t>Mo Beard</t>
  </si>
  <si>
    <t>B</t>
  </si>
  <si>
    <t>IHA</t>
  </si>
  <si>
    <t>Name</t>
  </si>
  <si>
    <t>SL 2 W</t>
  </si>
  <si>
    <t>SL 2 L</t>
  </si>
  <si>
    <t>SL 3 W</t>
  </si>
  <si>
    <t>SL 3 L</t>
  </si>
  <si>
    <t>Lg</t>
  </si>
  <si>
    <t># of racers:</t>
  </si>
  <si>
    <t>Total racers:</t>
  </si>
  <si>
    <t>Grace Tavares</t>
  </si>
  <si>
    <t>Emily Magee</t>
  </si>
  <si>
    <t>Bernards</t>
  </si>
  <si>
    <t>Dw. Englewood</t>
  </si>
  <si>
    <t>Blair</t>
  </si>
  <si>
    <t>Passaic Tech</t>
  </si>
  <si>
    <t>*- Did not qualify - not enough starters</t>
  </si>
  <si>
    <t xml:space="preserve">Kelsey Callahan </t>
  </si>
  <si>
    <t>Percy Bedell</t>
  </si>
  <si>
    <t>Elizabeth Nelson</t>
  </si>
  <si>
    <t>Karianna Reierson</t>
  </si>
  <si>
    <t>Ashlyn Ritson</t>
  </si>
  <si>
    <t>Dona Mcgoonan</t>
  </si>
  <si>
    <t>Louis Friedrich</t>
  </si>
  <si>
    <t>Nathan Harris</t>
  </si>
  <si>
    <t>Ryan Mccook</t>
  </si>
  <si>
    <t xml:space="preserve">Drew Young </t>
  </si>
  <si>
    <t>Thomas Zhao</t>
  </si>
  <si>
    <t>Sophie O' Connor</t>
  </si>
  <si>
    <t>Paige Celley</t>
  </si>
  <si>
    <t xml:space="preserve">Hannah Lees </t>
  </si>
  <si>
    <t>Aubrey Zimmerman</t>
  </si>
  <si>
    <t>x- Team did not qualify- no points awarded</t>
  </si>
  <si>
    <t>GS 3 W</t>
  </si>
  <si>
    <t>GS 3 L</t>
  </si>
  <si>
    <t xml:space="preserve">GS 2 L </t>
  </si>
  <si>
    <t xml:space="preserve">Dylan Jay </t>
  </si>
  <si>
    <t>Matt Lombardo</t>
  </si>
  <si>
    <t>Camden Collins</t>
  </si>
  <si>
    <t>Max Naseef</t>
  </si>
  <si>
    <t>Harrison Burgess</t>
  </si>
  <si>
    <t>Nicholas Decker</t>
  </si>
  <si>
    <t xml:space="preserve">Nathan Park </t>
  </si>
  <si>
    <t>Tyler Heykoop</t>
  </si>
  <si>
    <t>Liam Tenenbaum</t>
  </si>
  <si>
    <t>Eli Dzwonkowski</t>
  </si>
  <si>
    <t>Gregory Michaels</t>
  </si>
  <si>
    <t>Riley Burke</t>
  </si>
  <si>
    <t>Ella Tabish</t>
  </si>
  <si>
    <t>Darcy Moore</t>
  </si>
  <si>
    <t>Anna Reilly</t>
  </si>
  <si>
    <t>Olivia Rosenthal</t>
  </si>
  <si>
    <t>Sierra Koeppe</t>
  </si>
  <si>
    <t>William Hockstein</t>
  </si>
  <si>
    <t>Helen Pols</t>
  </si>
  <si>
    <t>Ryan Johnson</t>
  </si>
  <si>
    <t>Aidan Fitzsimmons</t>
  </si>
  <si>
    <t>Hunter Bandola</t>
  </si>
  <si>
    <t>George Flint</t>
  </si>
  <si>
    <t>Charles Gersh</t>
  </si>
  <si>
    <t>Gabriella Batelli</t>
  </si>
  <si>
    <t>Brooke Fesq</t>
  </si>
  <si>
    <t>Courtney Payne</t>
  </si>
  <si>
    <t>Liam Larson</t>
  </si>
  <si>
    <t>Thomas Harle</t>
  </si>
  <si>
    <t>Kelsey Horner</t>
  </si>
  <si>
    <t>2023 NJISRA Standings: Girls Standings</t>
  </si>
  <si>
    <t>F</t>
  </si>
  <si>
    <t>D</t>
  </si>
  <si>
    <t>E</t>
  </si>
  <si>
    <t>E/W</t>
  </si>
  <si>
    <t>w</t>
  </si>
  <si>
    <t>e</t>
  </si>
  <si>
    <t>John Devir</t>
  </si>
  <si>
    <t>Hayden Vanvliet</t>
  </si>
  <si>
    <t>Matthew Gazzillo</t>
  </si>
  <si>
    <t>Zachary Hedgepeth</t>
  </si>
  <si>
    <t>Pierce Weiss</t>
  </si>
  <si>
    <t>Ethan Poplawski</t>
  </si>
  <si>
    <t>Parker Junger</t>
  </si>
  <si>
    <t>Tristan Deffenbaugh</t>
  </si>
  <si>
    <t>Jackson Steele</t>
  </si>
  <si>
    <t>Andrew Gurda</t>
  </si>
  <si>
    <t>Alexander Arcelay</t>
  </si>
  <si>
    <t>Owen Liming</t>
  </si>
  <si>
    <t>e/w</t>
  </si>
  <si>
    <t xml:space="preserve">e </t>
  </si>
  <si>
    <t>2023 Boys Point Totals</t>
  </si>
  <si>
    <t>Gabi Tavares</t>
  </si>
  <si>
    <t>Samantha Cho</t>
  </si>
  <si>
    <t>Emma Mccook</t>
  </si>
  <si>
    <t>Shelby Quiles</t>
  </si>
  <si>
    <t>Natalie Daniewski</t>
  </si>
  <si>
    <t>Zara Majid</t>
  </si>
  <si>
    <t>Emma Scaturro</t>
  </si>
  <si>
    <t>Carlyn Boellhoff</t>
  </si>
  <si>
    <t>Ava Alonso</t>
  </si>
  <si>
    <t>Hannah Vinegra</t>
  </si>
  <si>
    <t>Izabella Greczek</t>
  </si>
  <si>
    <t>Ava Dyrsten</t>
  </si>
  <si>
    <t>Samantha Schnur</t>
  </si>
  <si>
    <t>2023 Girls Point Totals</t>
  </si>
  <si>
    <t>Daniel Straus</t>
  </si>
  <si>
    <t>Asher Haiduc-dale</t>
  </si>
  <si>
    <t>Blake Evans</t>
  </si>
  <si>
    <t>Ty Guzzo</t>
  </si>
  <si>
    <t>Chris Hauk</t>
  </si>
  <si>
    <t>James Santiago</t>
  </si>
  <si>
    <t>Erik Mozsolits</t>
  </si>
  <si>
    <t xml:space="preserve">Joshua Siegel </t>
  </si>
  <si>
    <t>Matthew Butler</t>
  </si>
  <si>
    <t>Amelie Wilday</t>
  </si>
  <si>
    <t>Jessica Sundlin</t>
  </si>
  <si>
    <t>Emma Karr</t>
  </si>
  <si>
    <t>Julia Greczek</t>
  </si>
  <si>
    <t>Lily Horowitz</t>
  </si>
  <si>
    <t>Helena Geraghty</t>
  </si>
  <si>
    <t xml:space="preserve">Abbie Vancleef </t>
  </si>
  <si>
    <t xml:space="preserve">Emily Milej </t>
  </si>
  <si>
    <t xml:space="preserve">Polina Gachevski </t>
  </si>
  <si>
    <t>Felix O'halloran</t>
  </si>
  <si>
    <t>Tim Pallis</t>
  </si>
  <si>
    <t>Hi Point</t>
  </si>
  <si>
    <t>Lucas White</t>
  </si>
  <si>
    <t>Brody Scully</t>
  </si>
  <si>
    <t>Levie Gonzalez</t>
  </si>
  <si>
    <t>Sophia Adelman</t>
  </si>
  <si>
    <t>Amanda Rhode</t>
  </si>
  <si>
    <t xml:space="preserve">Andalora Parente </t>
  </si>
  <si>
    <t>Rileigh Slufik</t>
  </si>
  <si>
    <t>Joon Park</t>
  </si>
  <si>
    <t>Nathan Gaddis</t>
  </si>
  <si>
    <t xml:space="preserve">Wayne Hills </t>
  </si>
  <si>
    <t>Max Corcoran</t>
  </si>
  <si>
    <t>Tom Shub</t>
  </si>
  <si>
    <t>Liam Sheffield</t>
  </si>
  <si>
    <t>Joonyoung Rhee</t>
  </si>
  <si>
    <t>Ethan Barna</t>
  </si>
  <si>
    <t>Shmuli Khanin</t>
  </si>
  <si>
    <t>Sydney Josif</t>
  </si>
  <si>
    <t>Madison Campisi</t>
  </si>
  <si>
    <t>Meriden Crockett</t>
  </si>
  <si>
    <t>Kaitlyn Anders</t>
  </si>
  <si>
    <t>Devon Dobbs</t>
  </si>
  <si>
    <t>Rebecca Walker</t>
  </si>
  <si>
    <t>Tess Mella</t>
  </si>
  <si>
    <t>Nathan Soos</t>
  </si>
  <si>
    <t>Ryan Grycuk</t>
  </si>
  <si>
    <t>Ryan Corino</t>
  </si>
  <si>
    <t>Kacper Nierdaka</t>
  </si>
  <si>
    <t xml:space="preserve">Justin Levy </t>
  </si>
  <si>
    <t>William Otto</t>
  </si>
  <si>
    <t>Will Langheim</t>
  </si>
  <si>
    <t>Lukash Nynka</t>
  </si>
  <si>
    <t>Yuri Jung</t>
  </si>
  <si>
    <t>Alex Sheffield</t>
  </si>
  <si>
    <t>Logan George</t>
  </si>
  <si>
    <t>Gabriel Reinstein</t>
  </si>
  <si>
    <t>Ellie Sadrian</t>
  </si>
  <si>
    <t>Izzy Jaffe</t>
  </si>
  <si>
    <t>Maddie Jaffe</t>
  </si>
  <si>
    <t>Chloe Krawczak</t>
  </si>
  <si>
    <t>Brooke Dollbaum</t>
  </si>
  <si>
    <t>Valentina Christen</t>
  </si>
  <si>
    <t>Hanna Szyller</t>
  </si>
  <si>
    <t>Sofia Parente</t>
  </si>
  <si>
    <t>Kendra Austin</t>
  </si>
  <si>
    <t>Taylor Nick</t>
  </si>
  <si>
    <t>Phoebe Spinnell</t>
  </si>
  <si>
    <t>Kevin Matula</t>
  </si>
  <si>
    <t>Ava Rogers</t>
  </si>
  <si>
    <t>Katia Krishtopa</t>
  </si>
  <si>
    <t>Brody Chard Cunion</t>
  </si>
  <si>
    <t>Gavin Beyers</t>
  </si>
  <si>
    <t>Christina Jiang</t>
  </si>
  <si>
    <t>Alex Pelinsky</t>
  </si>
  <si>
    <t>Olivia Gore</t>
  </si>
  <si>
    <t>Lauren Pierson</t>
  </si>
  <si>
    <t>Isabella Yohanan</t>
  </si>
  <si>
    <t>Cora Bermingham</t>
  </si>
  <si>
    <t>Sneha Thyagaraian</t>
  </si>
  <si>
    <t>D/F: 38</t>
  </si>
  <si>
    <t>Avg.</t>
  </si>
  <si>
    <t>Paul Reinhart</t>
  </si>
  <si>
    <t>Kate Kiedziuch</t>
  </si>
  <si>
    <t>ROC - Boys Point Totals</t>
  </si>
  <si>
    <t>Lg. Points</t>
  </si>
  <si>
    <t>ROC - Girls Point Totals</t>
  </si>
  <si>
    <t>multiplier</t>
  </si>
  <si>
    <t>GS (30-1)</t>
  </si>
  <si>
    <t>2024 NJISRA Standings: Boys Standings</t>
  </si>
  <si>
    <t>Fitz Kling</t>
  </si>
  <si>
    <t>Will Brisson</t>
  </si>
  <si>
    <t>Trey Fre</t>
  </si>
  <si>
    <t>Carter Oberman</t>
  </si>
  <si>
    <t>Matthew Chong</t>
  </si>
  <si>
    <t>Jack Allora</t>
  </si>
  <si>
    <t>Jackson Cooper</t>
  </si>
  <si>
    <t>Liam Green</t>
  </si>
  <si>
    <t>Shane Rovner</t>
  </si>
  <si>
    <t>Matthew Todd</t>
  </si>
  <si>
    <t>Christopher Sikors</t>
  </si>
  <si>
    <t>Livingston</t>
  </si>
  <si>
    <t>Ramapo</t>
  </si>
  <si>
    <t xml:space="preserve">SL 1-1 </t>
  </si>
  <si>
    <t>SL 1-2</t>
  </si>
  <si>
    <t xml:space="preserve">SL 2-1 </t>
  </si>
  <si>
    <t>SL 2-2</t>
  </si>
  <si>
    <t xml:space="preserve">SL 3-1 </t>
  </si>
  <si>
    <t>SL 3-2</t>
  </si>
  <si>
    <t xml:space="preserve">GS 1-1 </t>
  </si>
  <si>
    <t>GS 1-2</t>
  </si>
  <si>
    <t xml:space="preserve">GS 2-1 </t>
  </si>
  <si>
    <t>GS 2-2</t>
  </si>
  <si>
    <t xml:space="preserve">GS 3-1 </t>
  </si>
  <si>
    <t>GS 3-2</t>
  </si>
  <si>
    <t>SL 1 W</t>
  </si>
  <si>
    <t>SL 1 L</t>
  </si>
  <si>
    <t>*</t>
  </si>
  <si>
    <t>D/F: 37</t>
  </si>
  <si>
    <t>Nadia Mcauley</t>
  </si>
  <si>
    <t>Alicia Vinegra</t>
  </si>
  <si>
    <t>Aline Benitez</t>
  </si>
  <si>
    <t>Alyssa Doughty</t>
  </si>
  <si>
    <t>Megan Soos</t>
  </si>
  <si>
    <t>Indian Hills</t>
  </si>
  <si>
    <t>Curt Friedrich</t>
  </si>
  <si>
    <t>Jacob Marcovici</t>
  </si>
  <si>
    <t>Emil Osman</t>
  </si>
  <si>
    <t>Jake Cortes</t>
  </si>
  <si>
    <t>Matthew Ajaeb</t>
  </si>
  <si>
    <t>Rocco Arcese</t>
  </si>
  <si>
    <t>Beck Echikson</t>
  </si>
  <si>
    <t>East: 65</t>
  </si>
  <si>
    <t>Sophia Underfer</t>
  </si>
  <si>
    <t>Sol Tepper</t>
  </si>
  <si>
    <t>Sophia Sacks</t>
  </si>
  <si>
    <t>Sarah Sedlak</t>
  </si>
  <si>
    <t>Jane Hourihan</t>
  </si>
  <si>
    <t>Riley Piscitelli</t>
  </si>
  <si>
    <t>Gabriella Bisbing</t>
  </si>
  <si>
    <t>Karolina Czerhoniak</t>
  </si>
  <si>
    <t>Rory Enis</t>
  </si>
  <si>
    <t>1/26</t>
  </si>
  <si>
    <t>AB</t>
  </si>
  <si>
    <t>Nate Black</t>
  </si>
  <si>
    <t>x19</t>
  </si>
  <si>
    <t>x17</t>
  </si>
  <si>
    <t>Anthony Duma</t>
  </si>
  <si>
    <t>Andras Czieter</t>
  </si>
  <si>
    <t>Nohlan Wehrli</t>
  </si>
  <si>
    <t>Matthew Montgomery</t>
  </si>
  <si>
    <t>Ethan Blake</t>
  </si>
  <si>
    <t>Sean Heaney</t>
  </si>
  <si>
    <t>x4</t>
  </si>
  <si>
    <t>x30</t>
  </si>
  <si>
    <t>x22</t>
  </si>
  <si>
    <t>x24</t>
  </si>
  <si>
    <t>x18</t>
  </si>
  <si>
    <t>x20</t>
  </si>
  <si>
    <t>Jooahn Sohn</t>
  </si>
  <si>
    <t>Riley Park</t>
  </si>
  <si>
    <t>Parker Langheim</t>
  </si>
  <si>
    <t>Milana Marino</t>
  </si>
  <si>
    <t>Victoria Dages</t>
  </si>
  <si>
    <t>Danielle Shapiro</t>
  </si>
  <si>
    <t>Hailey Tesser</t>
  </si>
  <si>
    <t>TOTAL</t>
  </si>
  <si>
    <t xml:space="preserve">1/26:EF </t>
  </si>
  <si>
    <t>6tms</t>
  </si>
  <si>
    <t>1/26:AB:</t>
  </si>
  <si>
    <t>EF</t>
  </si>
  <si>
    <t>E/F: 36</t>
  </si>
  <si>
    <t>Ansel Hamlin</t>
  </si>
  <si>
    <t>Rowan Konicek</t>
  </si>
  <si>
    <t>Matthew Stites</t>
  </si>
  <si>
    <t>Andrew Niemynski</t>
  </si>
  <si>
    <t>Patrick Fitzsimmons</t>
  </si>
  <si>
    <t>Austin Tansey</t>
  </si>
  <si>
    <t>Parker Reuben</t>
  </si>
  <si>
    <t>Edrfeece Sharafi</t>
  </si>
  <si>
    <t>Ryan Horowitz</t>
  </si>
  <si>
    <t>Chase Thonus</t>
  </si>
  <si>
    <t>E/F:36</t>
  </si>
  <si>
    <t>Julia Smith</t>
  </si>
  <si>
    <t>Sunny Young</t>
  </si>
  <si>
    <t>Caitlin Prince</t>
  </si>
  <si>
    <t>Bella Guzzo</t>
  </si>
  <si>
    <t>Yunha Hwang</t>
  </si>
  <si>
    <t>Alanna Soares</t>
  </si>
  <si>
    <t>1/29:CD 9tms</t>
  </si>
  <si>
    <t>Jesse Ettman</t>
  </si>
  <si>
    <t>Sunghoo Jung</t>
  </si>
  <si>
    <t>Will Franco</t>
  </si>
  <si>
    <t>Anthony Martinelli</t>
  </si>
  <si>
    <t>Gavin Hemsley</t>
  </si>
  <si>
    <t>1/29: CD</t>
  </si>
  <si>
    <t>x25</t>
  </si>
  <si>
    <t>x27</t>
  </si>
  <si>
    <t>Sophia Biroc</t>
  </si>
  <si>
    <t>Sadie Berger</t>
  </si>
  <si>
    <t>Gianna Bisbing</t>
  </si>
  <si>
    <t>Lily Bley</t>
  </si>
  <si>
    <t>1/24:East 13 tms</t>
  </si>
  <si>
    <t>C/D:46</t>
  </si>
  <si>
    <t>1/29</t>
  </si>
  <si>
    <t>CD</t>
  </si>
  <si>
    <t xml:space="preserve">X = Team has not qualified/ no points awarded </t>
  </si>
  <si>
    <t>x</t>
  </si>
  <si>
    <t>1/31</t>
  </si>
  <si>
    <t>AE</t>
  </si>
  <si>
    <t>DF</t>
  </si>
  <si>
    <t>1/31:AE 7 tms</t>
  </si>
  <si>
    <t>1/26:EF 6 tms</t>
  </si>
  <si>
    <t>1/12:DF 6 tms</t>
  </si>
  <si>
    <t>1/12</t>
  </si>
  <si>
    <t>A/E:39</t>
  </si>
  <si>
    <t>Nico Fonseca</t>
  </si>
  <si>
    <t>Mayank Tiku</t>
  </si>
  <si>
    <t>Thomas Salvia</t>
  </si>
  <si>
    <t>Kevin Tone</t>
  </si>
  <si>
    <t>Jack Katz</t>
  </si>
  <si>
    <t>Dylan Stiles</t>
  </si>
  <si>
    <t>1/31:AE:4 tms</t>
  </si>
  <si>
    <t>1/12:DF 7 tms</t>
  </si>
  <si>
    <t>-Livingston qualified in GS 2; wins and losses will be added when they have qualified in 3 races</t>
  </si>
  <si>
    <t>1/31:AE</t>
  </si>
  <si>
    <t>1/12: DF</t>
  </si>
  <si>
    <t>1/26:AB</t>
  </si>
  <si>
    <t>1/26:EF</t>
  </si>
  <si>
    <t>A/E: 25</t>
  </si>
  <si>
    <t>x26</t>
  </si>
  <si>
    <t>x11</t>
  </si>
  <si>
    <t>x10</t>
  </si>
  <si>
    <t>Olivia Liu</t>
  </si>
  <si>
    <t xml:space="preserve">x11 </t>
  </si>
  <si>
    <t>x9</t>
  </si>
  <si>
    <t>Rhea Shah</t>
  </si>
  <si>
    <t>x6</t>
  </si>
  <si>
    <t>Claire Willis</t>
  </si>
  <si>
    <t>Tanya Shah</t>
  </si>
  <si>
    <t>x0</t>
  </si>
  <si>
    <t>x7</t>
  </si>
  <si>
    <t>2/2:AF 7 tms</t>
  </si>
  <si>
    <t>2/2: AF: 4 tms</t>
  </si>
  <si>
    <t>A/F: 37</t>
  </si>
  <si>
    <t>Ricky Duan</t>
  </si>
  <si>
    <t>James Mccarthy</t>
  </si>
  <si>
    <t>Sean Dooley</t>
  </si>
  <si>
    <t>Sam Kritzer</t>
  </si>
  <si>
    <t>Harry Williams</t>
  </si>
  <si>
    <t>Blake Young</t>
  </si>
  <si>
    <t>2/2: AF</t>
  </si>
  <si>
    <t>A/F: 22</t>
  </si>
  <si>
    <t>Livingston qualified for Sl 2 - Points will be added when team races in 3 races</t>
  </si>
  <si>
    <t>x8</t>
  </si>
  <si>
    <t>x13</t>
  </si>
  <si>
    <t>2/2: CE 8 tms</t>
  </si>
  <si>
    <t>2/2: CE:8 tms</t>
  </si>
  <si>
    <t>2/2: CE</t>
  </si>
  <si>
    <t xml:space="preserve">C/E: 40 </t>
  </si>
  <si>
    <t>Colin Krawczak</t>
  </si>
  <si>
    <t>Jack Bandola</t>
  </si>
  <si>
    <t>Wilson Stravos</t>
  </si>
  <si>
    <t>Evan Parker</t>
  </si>
  <si>
    <t>C/E: 42</t>
  </si>
  <si>
    <t>Kayla Hong</t>
  </si>
  <si>
    <t>Nicolette Gerardo</t>
  </si>
  <si>
    <t>Alexandra Hammond</t>
  </si>
  <si>
    <t>Dia Tanwar</t>
  </si>
  <si>
    <t>2/2 BD 9 Tms</t>
  </si>
  <si>
    <t>2/2: BD: 7 tms</t>
  </si>
  <si>
    <t>2/2: BD</t>
  </si>
  <si>
    <t xml:space="preserve">B/D: 50 </t>
  </si>
  <si>
    <t>2/2:BD</t>
  </si>
  <si>
    <t>B/D:35</t>
  </si>
  <si>
    <t>Juliette Orzel</t>
  </si>
  <si>
    <t>x23</t>
  </si>
  <si>
    <t>Audrey Higgins</t>
  </si>
  <si>
    <t>Natalie Troyer-kul</t>
  </si>
  <si>
    <t>^All East racers will have their average after 11 runs added to their total because of one less run from Sl 3</t>
  </si>
  <si>
    <t>1/24: East^</t>
  </si>
  <si>
    <t>^</t>
  </si>
  <si>
    <t>Adjusted Total^</t>
  </si>
  <si>
    <t>1/24: East ^</t>
  </si>
  <si>
    <t>Adjusted Total ^</t>
  </si>
  <si>
    <t>2/7: AD 8 tms</t>
  </si>
  <si>
    <t>2/7: AD: 8 tms</t>
  </si>
  <si>
    <t>2/2: AD</t>
  </si>
  <si>
    <t xml:space="preserve">A/D: 42 </t>
  </si>
  <si>
    <t>Lake Doughty</t>
  </si>
  <si>
    <t>Ben Parnell</t>
  </si>
  <si>
    <t>2/7: AD</t>
  </si>
  <si>
    <t>A/D: 29</t>
  </si>
  <si>
    <t>x15</t>
  </si>
  <si>
    <t>x5</t>
  </si>
  <si>
    <t>1/26:AB 9 tms</t>
  </si>
  <si>
    <t>Livingston qualified by racing in three races-1/26 AB SL1 Race rescored.</t>
  </si>
  <si>
    <t>A/B: 43</t>
  </si>
  <si>
    <t>2/9: East 13 tms</t>
  </si>
  <si>
    <t>Dw. Englewood*</t>
  </si>
  <si>
    <t>*Dwight Englewood records have been added in with anticipation of them qualifying in one of their final two races. They have qualified in 2 out of 4 races as of 2/10</t>
  </si>
  <si>
    <t>2/9: East 9 tms</t>
  </si>
  <si>
    <t>-Ramapo qualified on 2/9 -retroactive wins/losses applied</t>
  </si>
  <si>
    <t>2/9: East</t>
  </si>
  <si>
    <t>Max Pagliano</t>
  </si>
  <si>
    <t xml:space="preserve">East: 50 </t>
  </si>
  <si>
    <t>x16</t>
  </si>
  <si>
    <t>1/24: East 9 Tms</t>
  </si>
  <si>
    <t>*Top 30 - All League qualify for ROC</t>
  </si>
  <si>
    <t>31-40 Honorable Mention(Do not qualify for ROC)</t>
  </si>
  <si>
    <t>East: 47</t>
  </si>
  <si>
    <t>A/B:19</t>
  </si>
  <si>
    <t>*Top 10 Win Pct. Qualify for team state finals</t>
  </si>
  <si>
    <t>2/11: West 11</t>
  </si>
  <si>
    <t>2/11: West 10</t>
  </si>
  <si>
    <t>2/11: West</t>
  </si>
  <si>
    <t>East: 70</t>
  </si>
  <si>
    <t>West: 62</t>
  </si>
  <si>
    <t>James Paul Zorlas</t>
  </si>
  <si>
    <t xml:space="preserve">West: 50 </t>
  </si>
  <si>
    <t>Brynne Cashion</t>
  </si>
  <si>
    <t>-Mt Lakes scored with anticipation that they will qualify in one of their last 3 races. They have qualified in two races as of 2/11</t>
  </si>
  <si>
    <t>2/12: BC</t>
  </si>
  <si>
    <t>2/12:BC 10 tms</t>
  </si>
  <si>
    <t>2/12: BC 8 tms</t>
  </si>
  <si>
    <t>2/12</t>
  </si>
  <si>
    <t>BC</t>
  </si>
  <si>
    <t>Aaron Moon</t>
  </si>
  <si>
    <t>B/C:48</t>
  </si>
  <si>
    <t>Lia Almazi</t>
  </si>
  <si>
    <t>Althea Edelstein</t>
  </si>
  <si>
    <t>Chloe Houston</t>
  </si>
  <si>
    <t>Zoe Dunwoody</t>
  </si>
  <si>
    <t>Julia Meyer-pflug</t>
  </si>
  <si>
    <t>B/C: 34</t>
  </si>
  <si>
    <t>Neel Gupta</t>
  </si>
  <si>
    <t>4 tms</t>
  </si>
  <si>
    <t>2/14: CF 8 tms</t>
  </si>
  <si>
    <t>2/14: CF</t>
  </si>
  <si>
    <t>C/F: 38</t>
  </si>
  <si>
    <t>C/F: 41</t>
  </si>
  <si>
    <t>x28</t>
  </si>
  <si>
    <t>2/15 BE 8tms</t>
  </si>
  <si>
    <t>- Mt Lakes qualified on 2/15</t>
  </si>
  <si>
    <t>2/15: BE 6 tms</t>
  </si>
  <si>
    <t>2/15: BE</t>
  </si>
  <si>
    <t>Ryan Marschall</t>
  </si>
  <si>
    <t>Connor Neenan</t>
  </si>
  <si>
    <t>B/E: 44</t>
  </si>
  <si>
    <t>B/E: 30</t>
  </si>
  <si>
    <t>Avg:97.8</t>
  </si>
  <si>
    <t>Cooper Herman</t>
  </si>
  <si>
    <t>2/16:West 11 tms</t>
  </si>
  <si>
    <t>2/16: West 10 tms</t>
  </si>
  <si>
    <t>2/16: West</t>
  </si>
  <si>
    <t>West: 57</t>
  </si>
  <si>
    <t>125.8</t>
  </si>
  <si>
    <t>West: 51</t>
  </si>
  <si>
    <t>Pts x .15</t>
  </si>
  <si>
    <t>pts x 0.15</t>
  </si>
  <si>
    <t>SL 1 (30-1)</t>
  </si>
  <si>
    <t>SL 2 (30-1)</t>
  </si>
  <si>
    <t>ROC Combined</t>
  </si>
  <si>
    <t>SL</t>
  </si>
  <si>
    <t>GS</t>
  </si>
  <si>
    <t>Overall</t>
  </si>
  <si>
    <t>VW</t>
  </si>
  <si>
    <t>VERNON</t>
  </si>
  <si>
    <t>Gabi</t>
  </si>
  <si>
    <t>Tavares</t>
  </si>
  <si>
    <t xml:space="preserve">Kelsey </t>
  </si>
  <si>
    <t>Callahan</t>
  </si>
  <si>
    <t>TENAFLY</t>
  </si>
  <si>
    <t>Samantha</t>
  </si>
  <si>
    <t>Cho</t>
  </si>
  <si>
    <t>PINGRY</t>
  </si>
  <si>
    <t>Helen</t>
  </si>
  <si>
    <t>Pols</t>
  </si>
  <si>
    <t>Sydney</t>
  </si>
  <si>
    <t>Josif</t>
  </si>
  <si>
    <t>RAMAPO</t>
  </si>
  <si>
    <t>Jane</t>
  </si>
  <si>
    <t>Hourihan</t>
  </si>
  <si>
    <t>Ella</t>
  </si>
  <si>
    <t>Tabish</t>
  </si>
  <si>
    <t>Grace</t>
  </si>
  <si>
    <t>RIDGE</t>
  </si>
  <si>
    <t>Sophie</t>
  </si>
  <si>
    <t>O' Connor</t>
  </si>
  <si>
    <t>RIDGWD</t>
  </si>
  <si>
    <t>Sol</t>
  </si>
  <si>
    <t>Tepper</t>
  </si>
  <si>
    <t>MTNLAKES</t>
  </si>
  <si>
    <t xml:space="preserve">Hannah </t>
  </si>
  <si>
    <t>Lees</t>
  </si>
  <si>
    <t>DWIGHT</t>
  </si>
  <si>
    <t>PercyBedell</t>
  </si>
  <si>
    <t>Bedell</t>
  </si>
  <si>
    <t>BLAIR</t>
  </si>
  <si>
    <t>Courtney</t>
  </si>
  <si>
    <t>Payne</t>
  </si>
  <si>
    <t>BERNARDS</t>
  </si>
  <si>
    <t>Hannah</t>
  </si>
  <si>
    <t>Vinegra</t>
  </si>
  <si>
    <t>RIDGWOOD</t>
  </si>
  <si>
    <t>Riley</t>
  </si>
  <si>
    <t>Burke</t>
  </si>
  <si>
    <t>WYNVALY</t>
  </si>
  <si>
    <t>Chloe</t>
  </si>
  <si>
    <t>Krawczak</t>
  </si>
  <si>
    <t>Olivia</t>
  </si>
  <si>
    <t>Gore</t>
  </si>
  <si>
    <t>WESTMLF</t>
  </si>
  <si>
    <t>Emma</t>
  </si>
  <si>
    <t>Mccook</t>
  </si>
  <si>
    <t>Paige</t>
  </si>
  <si>
    <t>Celley</t>
  </si>
  <si>
    <t>Kelsey</t>
  </si>
  <si>
    <t>Horner</t>
  </si>
  <si>
    <t>Darcy</t>
  </si>
  <si>
    <t>Moore</t>
  </si>
  <si>
    <t>Amelie</t>
  </si>
  <si>
    <t>Wilday</t>
  </si>
  <si>
    <t>MOBEARD</t>
  </si>
  <si>
    <t>Ellie</t>
  </si>
  <si>
    <t>Sadrian</t>
  </si>
  <si>
    <t>Gabriella</t>
  </si>
  <si>
    <t>Batelli</t>
  </si>
  <si>
    <t>SPARTA</t>
  </si>
  <si>
    <t>Aubrey</t>
  </si>
  <si>
    <t>Zimmerman</t>
  </si>
  <si>
    <t>Madison</t>
  </si>
  <si>
    <t>Campisi</t>
  </si>
  <si>
    <t>Emily</t>
  </si>
  <si>
    <t>Magee</t>
  </si>
  <si>
    <t>Sophia</t>
  </si>
  <si>
    <t>Sacks</t>
  </si>
  <si>
    <t>Julia</t>
  </si>
  <si>
    <t>Smith</t>
  </si>
  <si>
    <t>Ava</t>
  </si>
  <si>
    <t>Alonso</t>
  </si>
  <si>
    <t>VM</t>
  </si>
  <si>
    <t>DELBARTN</t>
  </si>
  <si>
    <t>Curt</t>
  </si>
  <si>
    <t>Friedrich</t>
  </si>
  <si>
    <t>Jacob</t>
  </si>
  <si>
    <t>Marcovici</t>
  </si>
  <si>
    <t>Louis</t>
  </si>
  <si>
    <t xml:space="preserve">Dylan </t>
  </si>
  <si>
    <t>Jay</t>
  </si>
  <si>
    <t>Parker</t>
  </si>
  <si>
    <t>Junger</t>
  </si>
  <si>
    <t>Matt</t>
  </si>
  <si>
    <t>Lombardo</t>
  </si>
  <si>
    <t>Emil</t>
  </si>
  <si>
    <t>Osman</t>
  </si>
  <si>
    <t>POPEJOHN</t>
  </si>
  <si>
    <t>HarrisonBurgess</t>
  </si>
  <si>
    <t>Burgess</t>
  </si>
  <si>
    <t>PASSAIC</t>
  </si>
  <si>
    <t>Nathan</t>
  </si>
  <si>
    <t>Harris</t>
  </si>
  <si>
    <t>Fitz</t>
  </si>
  <si>
    <t>Kling</t>
  </si>
  <si>
    <t>Will</t>
  </si>
  <si>
    <t>Brisson</t>
  </si>
  <si>
    <t>DONBOSCO</t>
  </si>
  <si>
    <t>Thomas</t>
  </si>
  <si>
    <t>Harle</t>
  </si>
  <si>
    <t>Daniel</t>
  </si>
  <si>
    <t>Straus</t>
  </si>
  <si>
    <t>William</t>
  </si>
  <si>
    <t>Hockstein</t>
  </si>
  <si>
    <t>Nico</t>
  </si>
  <si>
    <t>Fonseca</t>
  </si>
  <si>
    <t>Ryan</t>
  </si>
  <si>
    <t>Johnson</t>
  </si>
  <si>
    <t>JEFFRSON</t>
  </si>
  <si>
    <t>Matthew</t>
  </si>
  <si>
    <t>Butler</t>
  </si>
  <si>
    <t>NEWTON</t>
  </si>
  <si>
    <t>Asher</t>
  </si>
  <si>
    <t>Haiduc-dale</t>
  </si>
  <si>
    <t>BERGEN</t>
  </si>
  <si>
    <t xml:space="preserve">Park </t>
  </si>
  <si>
    <t>Tristan</t>
  </si>
  <si>
    <t>Deffenbaugh</t>
  </si>
  <si>
    <t>EliD</t>
  </si>
  <si>
    <t>zwonkowski</t>
  </si>
  <si>
    <t>Tyler</t>
  </si>
  <si>
    <t>Heykoop</t>
  </si>
  <si>
    <t>Carter</t>
  </si>
  <si>
    <t>Oberman</t>
  </si>
  <si>
    <t>Camden</t>
  </si>
  <si>
    <t>Collins</t>
  </si>
  <si>
    <t>John</t>
  </si>
  <si>
    <t>Devir</t>
  </si>
  <si>
    <t>Grycuk</t>
  </si>
  <si>
    <t>Aidan</t>
  </si>
  <si>
    <t>Fitzsimmons</t>
  </si>
  <si>
    <t>Drew</t>
  </si>
  <si>
    <t xml:space="preserve">Young </t>
  </si>
  <si>
    <t>Hayden</t>
  </si>
  <si>
    <t>Vanvliet</t>
  </si>
  <si>
    <t>WYNHILLS</t>
  </si>
  <si>
    <t>Gaddis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</si>
</sst>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mm:ss.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Unicode MS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Arial Unicode MS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21" xfId="0" applyBorder="1"/>
    <xf numFmtId="164" fontId="0" fillId="0" borderId="0" xfId="0" applyNumberFormat="1"/>
    <xf numFmtId="0" fontId="0" fillId="2" borderId="11" xfId="0" applyFill="1" applyBorder="1"/>
    <xf numFmtId="0" fontId="0" fillId="2" borderId="18" xfId="0" applyFill="1" applyBorder="1"/>
    <xf numFmtId="0" fontId="2" fillId="2" borderId="0" xfId="0" applyFont="1" applyFill="1"/>
    <xf numFmtId="0" fontId="0" fillId="2" borderId="0" xfId="0" applyFill="1"/>
    <xf numFmtId="0" fontId="0" fillId="2" borderId="13" xfId="0" applyFill="1" applyBorder="1"/>
    <xf numFmtId="0" fontId="1" fillId="2" borderId="22" xfId="0" applyFont="1" applyFill="1" applyBorder="1"/>
    <xf numFmtId="0" fontId="1" fillId="2" borderId="24" xfId="0" applyFon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/>
    <xf numFmtId="164" fontId="0" fillId="2" borderId="0" xfId="0" applyNumberFormat="1" applyFill="1"/>
    <xf numFmtId="0" fontId="1" fillId="2" borderId="2" xfId="0" applyFont="1" applyFill="1" applyBorder="1"/>
    <xf numFmtId="0" fontId="0" fillId="2" borderId="24" xfId="0" applyFill="1" applyBorder="1"/>
    <xf numFmtId="0" fontId="1" fillId="2" borderId="0" xfId="0" applyFont="1" applyFill="1"/>
    <xf numFmtId="0" fontId="0" fillId="2" borderId="19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9" xfId="0" applyFill="1" applyBorder="1"/>
    <xf numFmtId="0" fontId="0" fillId="2" borderId="10" xfId="0" applyFill="1" applyBorder="1"/>
    <xf numFmtId="0" fontId="0" fillId="2" borderId="20" xfId="0" applyFill="1" applyBorder="1"/>
    <xf numFmtId="0" fontId="0" fillId="2" borderId="12" xfId="0" applyFill="1" applyBorder="1"/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right"/>
    </xf>
    <xf numFmtId="16" fontId="0" fillId="2" borderId="18" xfId="0" applyNumberForma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8" xfId="0" applyFill="1" applyBorder="1"/>
    <xf numFmtId="0" fontId="0" fillId="2" borderId="1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3" xfId="0" applyFill="1" applyBorder="1" applyAlignment="1">
      <alignment horizontal="left"/>
    </xf>
    <xf numFmtId="0" fontId="0" fillId="2" borderId="25" xfId="0" applyFill="1" applyBorder="1"/>
    <xf numFmtId="0" fontId="0" fillId="2" borderId="26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27" xfId="0" applyFill="1" applyBorder="1"/>
    <xf numFmtId="0" fontId="0" fillId="2" borderId="3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49" fontId="0" fillId="2" borderId="18" xfId="0" applyNumberForma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29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7" xfId="0" applyFill="1" applyBorder="1" applyAlignment="1">
      <alignment horizontal="left"/>
    </xf>
    <xf numFmtId="0" fontId="0" fillId="2" borderId="32" xfId="0" applyFill="1" applyBorder="1"/>
    <xf numFmtId="0" fontId="1" fillId="2" borderId="26" xfId="0" applyFont="1" applyFill="1" applyBorder="1"/>
    <xf numFmtId="0" fontId="0" fillId="2" borderId="19" xfId="0" applyFill="1" applyBorder="1" applyAlignment="1">
      <alignment horizontal="left"/>
    </xf>
    <xf numFmtId="0" fontId="0" fillId="2" borderId="34" xfId="0" applyFill="1" applyBorder="1"/>
    <xf numFmtId="0" fontId="0" fillId="2" borderId="12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16" fontId="0" fillId="2" borderId="32" xfId="0" applyNumberFormat="1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1" fillId="2" borderId="20" xfId="0" applyFont="1" applyFill="1" applyBorder="1"/>
    <xf numFmtId="0" fontId="1" fillId="2" borderId="23" xfId="0" applyFont="1" applyFill="1" applyBorder="1"/>
    <xf numFmtId="0" fontId="0" fillId="2" borderId="12" xfId="0" applyFill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1" xfId="0" applyBorder="1"/>
    <xf numFmtId="0" fontId="0" fillId="2" borderId="21" xfId="0" applyFill="1" applyBorder="1"/>
    <xf numFmtId="0" fontId="1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vertical="center"/>
    </xf>
    <xf numFmtId="0" fontId="1" fillId="0" borderId="1" xfId="0" applyFont="1" applyBorder="1"/>
    <xf numFmtId="0" fontId="1" fillId="2" borderId="16" xfId="0" applyFont="1" applyFill="1" applyBorder="1"/>
    <xf numFmtId="0" fontId="1" fillId="2" borderId="35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0" fillId="2" borderId="31" xfId="0" applyFill="1" applyBorder="1"/>
    <xf numFmtId="0" fontId="0" fillId="2" borderId="30" xfId="0" applyFill="1" applyBorder="1"/>
    <xf numFmtId="164" fontId="0" fillId="2" borderId="31" xfId="0" applyNumberFormat="1" applyFill="1" applyBorder="1"/>
    <xf numFmtId="0" fontId="0" fillId="0" borderId="6" xfId="0" applyBorder="1"/>
    <xf numFmtId="0" fontId="0" fillId="0" borderId="28" xfId="0" applyBorder="1"/>
    <xf numFmtId="0" fontId="1" fillId="2" borderId="12" xfId="0" applyFont="1" applyFill="1" applyBorder="1"/>
    <xf numFmtId="0" fontId="0" fillId="0" borderId="7" xfId="0" applyBorder="1"/>
    <xf numFmtId="0" fontId="0" fillId="0" borderId="33" xfId="0" applyBorder="1"/>
    <xf numFmtId="0" fontId="0" fillId="2" borderId="28" xfId="0" applyFill="1" applyBorder="1"/>
    <xf numFmtId="0" fontId="0" fillId="2" borderId="33" xfId="0" applyFill="1" applyBorder="1"/>
    <xf numFmtId="0" fontId="1" fillId="2" borderId="39" xfId="0" applyFont="1" applyFill="1" applyBorder="1"/>
    <xf numFmtId="49" fontId="0" fillId="2" borderId="11" xfId="0" applyNumberFormat="1" applyFill="1" applyBorder="1" applyAlignment="1">
      <alignment horizontal="left"/>
    </xf>
    <xf numFmtId="16" fontId="0" fillId="2" borderId="19" xfId="0" applyNumberFormat="1" applyFill="1" applyBorder="1" applyAlignment="1">
      <alignment horizontal="right"/>
    </xf>
    <xf numFmtId="0" fontId="7" fillId="2" borderId="18" xfId="0" applyFont="1" applyFill="1" applyBorder="1" applyAlignment="1">
      <alignment horizontal="left"/>
    </xf>
    <xf numFmtId="0" fontId="7" fillId="2" borderId="18" xfId="0" applyFont="1" applyFill="1" applyBorder="1"/>
    <xf numFmtId="0" fontId="7" fillId="2" borderId="12" xfId="0" applyFont="1" applyFill="1" applyBorder="1"/>
    <xf numFmtId="16" fontId="0" fillId="2" borderId="1" xfId="0" quotePrefix="1" applyNumberFormat="1" applyFill="1" applyBorder="1"/>
    <xf numFmtId="49" fontId="0" fillId="2" borderId="13" xfId="0" applyNumberFormat="1" applyFill="1" applyBorder="1" applyAlignment="1">
      <alignment horizontal="left"/>
    </xf>
    <xf numFmtId="16" fontId="0" fillId="2" borderId="20" xfId="0" quotePrefix="1" applyNumberFormat="1" applyFill="1" applyBorder="1"/>
    <xf numFmtId="16" fontId="0" fillId="0" borderId="1" xfId="0" quotePrefix="1" applyNumberFormat="1" applyBorder="1"/>
    <xf numFmtId="1" fontId="0" fillId="0" borderId="0" xfId="0" applyNumberFormat="1"/>
    <xf numFmtId="0" fontId="0" fillId="2" borderId="4" xfId="0" applyFill="1" applyBorder="1"/>
    <xf numFmtId="0" fontId="0" fillId="2" borderId="5" xfId="0" applyFill="1" applyBorder="1"/>
    <xf numFmtId="0" fontId="0" fillId="2" borderId="38" xfId="0" applyFill="1" applyBorder="1"/>
    <xf numFmtId="0" fontId="0" fillId="2" borderId="39" xfId="0" applyFill="1" applyBorder="1"/>
    <xf numFmtId="0" fontId="0" fillId="0" borderId="0" xfId="0" quotePrefix="1"/>
    <xf numFmtId="1" fontId="5" fillId="2" borderId="1" xfId="0" applyNumberFormat="1" applyFont="1" applyFill="1" applyBorder="1"/>
    <xf numFmtId="1" fontId="0" fillId="2" borderId="1" xfId="0" applyNumberFormat="1" applyFill="1" applyBorder="1"/>
    <xf numFmtId="1" fontId="0" fillId="2" borderId="3" xfId="0" applyNumberFormat="1" applyFill="1" applyBorder="1"/>
    <xf numFmtId="1" fontId="1" fillId="2" borderId="3" xfId="0" applyNumberFormat="1" applyFont="1" applyFill="1" applyBorder="1"/>
    <xf numFmtId="1" fontId="0" fillId="0" borderId="1" xfId="0" applyNumberFormat="1" applyBorder="1"/>
    <xf numFmtId="0" fontId="0" fillId="0" borderId="2" xfId="0" applyBorder="1"/>
    <xf numFmtId="0" fontId="0" fillId="0" borderId="16" xfId="0" applyBorder="1"/>
    <xf numFmtId="0" fontId="0" fillId="0" borderId="4" xfId="0" applyBorder="1"/>
    <xf numFmtId="0" fontId="0" fillId="0" borderId="5" xfId="0" applyBorder="1"/>
    <xf numFmtId="0" fontId="0" fillId="2" borderId="25" xfId="0" applyFill="1" applyBorder="1" applyAlignment="1">
      <alignment horizontal="right"/>
    </xf>
    <xf numFmtId="0" fontId="0" fillId="2" borderId="27" xfId="0" applyFill="1" applyBorder="1" applyAlignment="1">
      <alignment horizontal="right"/>
    </xf>
    <xf numFmtId="0" fontId="1" fillId="2" borderId="40" xfId="0" applyFont="1" applyFill="1" applyBorder="1"/>
    <xf numFmtId="0" fontId="1" fillId="2" borderId="19" xfId="0" applyFont="1" applyFill="1" applyBorder="1"/>
    <xf numFmtId="0" fontId="0" fillId="2" borderId="3" xfId="0" quotePrefix="1" applyFill="1" applyBorder="1"/>
    <xf numFmtId="1" fontId="0" fillId="2" borderId="1" xfId="0" quotePrefix="1" applyNumberFormat="1" applyFill="1" applyBorder="1" applyAlignment="1">
      <alignment horizontal="right"/>
    </xf>
    <xf numFmtId="165" fontId="0" fillId="2" borderId="0" xfId="1" applyNumberFormat="1" applyFont="1" applyFill="1"/>
    <xf numFmtId="165" fontId="0" fillId="2" borderId="23" xfId="1" applyNumberFormat="1" applyFont="1" applyFill="1" applyBorder="1"/>
    <xf numFmtId="165" fontId="0" fillId="2" borderId="16" xfId="1" applyNumberFormat="1" applyFont="1" applyFill="1" applyBorder="1"/>
    <xf numFmtId="165" fontId="0" fillId="2" borderId="0" xfId="1" applyNumberFormat="1" applyFont="1" applyFill="1" applyBorder="1" applyAlignment="1">
      <alignment horizontal="right"/>
    </xf>
    <xf numFmtId="165" fontId="0" fillId="0" borderId="0" xfId="1" applyNumberFormat="1" applyFont="1"/>
    <xf numFmtId="0" fontId="1" fillId="3" borderId="1" xfId="0" applyFont="1" applyFill="1" applyBorder="1"/>
    <xf numFmtId="0" fontId="0" fillId="3" borderId="16" xfId="0" applyFill="1" applyBorder="1"/>
    <xf numFmtId="0" fontId="0" fillId="3" borderId="15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1" xfId="0" applyFill="1" applyBorder="1"/>
    <xf numFmtId="0" fontId="0" fillId="3" borderId="34" xfId="0" applyFill="1" applyBorder="1"/>
    <xf numFmtId="165" fontId="0" fillId="3" borderId="16" xfId="1" applyNumberFormat="1" applyFont="1" applyFill="1" applyBorder="1"/>
    <xf numFmtId="0" fontId="0" fillId="3" borderId="2" xfId="0" applyFill="1" applyBorder="1"/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3" borderId="6" xfId="0" applyFill="1" applyBorder="1"/>
    <xf numFmtId="0" fontId="0" fillId="3" borderId="7" xfId="0" applyFill="1" applyBorder="1"/>
    <xf numFmtId="0" fontId="0" fillId="3" borderId="1" xfId="0" applyFill="1" applyBorder="1" applyAlignment="1">
      <alignment horizontal="right"/>
    </xf>
    <xf numFmtId="49" fontId="8" fillId="2" borderId="11" xfId="0" applyNumberFormat="1" applyFont="1" applyFill="1" applyBorder="1" applyAlignment="1">
      <alignment horizontal="left"/>
    </xf>
    <xf numFmtId="0" fontId="0" fillId="3" borderId="31" xfId="0" applyFill="1" applyBorder="1" applyAlignment="1">
      <alignment horizontal="right"/>
    </xf>
    <xf numFmtId="164" fontId="0" fillId="3" borderId="31" xfId="0" applyNumberFormat="1" applyFill="1" applyBorder="1"/>
    <xf numFmtId="0" fontId="0" fillId="3" borderId="3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/>
    <xf numFmtId="0" fontId="1" fillId="3" borderId="22" xfId="0" applyFont="1" applyFill="1" applyBorder="1"/>
    <xf numFmtId="0" fontId="1" fillId="3" borderId="26" xfId="0" applyFont="1" applyFill="1" applyBorder="1"/>
    <xf numFmtId="0" fontId="0" fillId="3" borderId="24" xfId="0" applyFill="1" applyBorder="1"/>
    <xf numFmtId="0" fontId="0" fillId="3" borderId="23" xfId="0" applyFill="1" applyBorder="1"/>
    <xf numFmtId="0" fontId="0" fillId="3" borderId="29" xfId="0" applyFill="1" applyBorder="1"/>
    <xf numFmtId="0" fontId="0" fillId="3" borderId="26" xfId="0" applyFill="1" applyBorder="1"/>
    <xf numFmtId="0" fontId="0" fillId="3" borderId="22" xfId="0" applyFill="1" applyBorder="1"/>
    <xf numFmtId="164" fontId="0" fillId="3" borderId="23" xfId="0" applyNumberFormat="1" applyFill="1" applyBorder="1"/>
    <xf numFmtId="0" fontId="7" fillId="0" borderId="41" xfId="0" applyFont="1" applyBorder="1"/>
    <xf numFmtId="0" fontId="3" fillId="3" borderId="1" xfId="0" applyFont="1" applyFill="1" applyBorder="1" applyAlignment="1">
      <alignment vertical="center"/>
    </xf>
    <xf numFmtId="0" fontId="1" fillId="3" borderId="39" xfId="0" applyFont="1" applyFill="1" applyBorder="1"/>
    <xf numFmtId="1" fontId="0" fillId="3" borderId="3" xfId="0" applyNumberForma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vertical="center"/>
    </xf>
    <xf numFmtId="0" fontId="0" fillId="4" borderId="2" xfId="0" applyFill="1" applyBorder="1"/>
    <xf numFmtId="0" fontId="0" fillId="4" borderId="6" xfId="0" applyFill="1" applyBorder="1"/>
    <xf numFmtId="0" fontId="0" fillId="4" borderId="7" xfId="0" applyFill="1" applyBorder="1"/>
    <xf numFmtId="0" fontId="1" fillId="4" borderId="39" xfId="0" applyFont="1" applyFill="1" applyBorder="1"/>
    <xf numFmtId="1" fontId="0" fillId="4" borderId="3" xfId="0" applyNumberFormat="1" applyFill="1" applyBorder="1"/>
    <xf numFmtId="0" fontId="0" fillId="4" borderId="7" xfId="0" applyFill="1" applyBorder="1" applyAlignment="1">
      <alignment horizontal="right"/>
    </xf>
    <xf numFmtId="0" fontId="0" fillId="2" borderId="16" xfId="0" applyFill="1" applyBorder="1" applyAlignment="1">
      <alignment vertic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 applyAlignment="1">
      <alignment vertical="center"/>
    </xf>
    <xf numFmtId="1" fontId="0" fillId="3" borderId="1" xfId="0" applyNumberFormat="1" applyFill="1" applyBorder="1"/>
    <xf numFmtId="0" fontId="6" fillId="3" borderId="1" xfId="0" applyFont="1" applyFill="1" applyBorder="1" applyAlignment="1">
      <alignment vertical="center"/>
    </xf>
    <xf numFmtId="0" fontId="0" fillId="5" borderId="0" xfId="0" applyFill="1"/>
    <xf numFmtId="1" fontId="1" fillId="2" borderId="1" xfId="0" applyNumberFormat="1" applyFont="1" applyFill="1" applyBorder="1"/>
    <xf numFmtId="0" fontId="0" fillId="6" borderId="1" xfId="0" applyFill="1" applyBorder="1"/>
    <xf numFmtId="0" fontId="0" fillId="6" borderId="6" xfId="0" applyFill="1" applyBorder="1"/>
    <xf numFmtId="0" fontId="0" fillId="6" borderId="7" xfId="0" applyFill="1" applyBorder="1"/>
    <xf numFmtId="1" fontId="0" fillId="6" borderId="1" xfId="0" applyNumberFormat="1" applyFill="1" applyBorder="1"/>
    <xf numFmtId="0" fontId="0" fillId="6" borderId="7" xfId="0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0" fillId="5" borderId="1" xfId="0" applyFill="1" applyBorder="1"/>
    <xf numFmtId="0" fontId="0" fillId="5" borderId="6" xfId="0" applyFill="1" applyBorder="1"/>
    <xf numFmtId="0" fontId="0" fillId="5" borderId="7" xfId="0" applyFill="1" applyBorder="1"/>
    <xf numFmtId="1" fontId="0" fillId="5" borderId="1" xfId="0" applyNumberFormat="1" applyFill="1" applyBorder="1"/>
    <xf numFmtId="0" fontId="0" fillId="5" borderId="7" xfId="0" applyFill="1" applyBorder="1" applyAlignment="1">
      <alignment horizontal="right"/>
    </xf>
    <xf numFmtId="0" fontId="0" fillId="5" borderId="0" xfId="0" applyFill="1" applyBorder="1"/>
    <xf numFmtId="1" fontId="1" fillId="0" borderId="1" xfId="0" applyNumberFormat="1" applyFont="1" applyBorder="1"/>
    <xf numFmtId="2" fontId="0" fillId="0" borderId="0" xfId="0" applyNumberFormat="1"/>
    <xf numFmtId="2" fontId="1" fillId="2" borderId="1" xfId="0" applyNumberFormat="1" applyFont="1" applyFill="1" applyBorder="1"/>
    <xf numFmtId="2" fontId="1" fillId="0" borderId="1" xfId="0" applyNumberFormat="1" applyFont="1" applyBorder="1"/>
    <xf numFmtId="1" fontId="0" fillId="0" borderId="0" xfId="0" applyNumberFormat="1" applyFont="1"/>
    <xf numFmtId="0" fontId="10" fillId="0" borderId="1" xfId="0" applyFont="1" applyBorder="1"/>
    <xf numFmtId="0" fontId="10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2" xfId="0" applyFont="1" applyFill="1" applyBorder="1"/>
    <xf numFmtId="1" fontId="10" fillId="0" borderId="1" xfId="0" applyNumberFormat="1" applyFont="1" applyBorder="1"/>
    <xf numFmtId="2" fontId="10" fillId="0" borderId="1" xfId="0" applyNumberFormat="1" applyFont="1" applyBorder="1"/>
    <xf numFmtId="0" fontId="1" fillId="3" borderId="2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16" xfId="0" applyFont="1" applyFill="1" applyBorder="1"/>
    <xf numFmtId="1" fontId="1" fillId="3" borderId="1" xfId="0" applyNumberFormat="1" applyFont="1" applyFill="1" applyBorder="1"/>
    <xf numFmtId="2" fontId="1" fillId="3" borderId="1" xfId="0" applyNumberFormat="1" applyFont="1" applyFill="1" applyBorder="1"/>
    <xf numFmtId="0" fontId="1" fillId="3" borderId="0" xfId="0" applyFont="1" applyFill="1" applyBorder="1"/>
    <xf numFmtId="0" fontId="0" fillId="7" borderId="0" xfId="0" applyFill="1"/>
    <xf numFmtId="0" fontId="0" fillId="8" borderId="0" xfId="0" applyFill="1"/>
    <xf numFmtId="166" fontId="0" fillId="0" borderId="0" xfId="0" applyNumberFormat="1"/>
    <xf numFmtId="0" fontId="1" fillId="8" borderId="2" xfId="0" applyFont="1" applyFill="1" applyBorder="1"/>
    <xf numFmtId="0" fontId="1" fillId="8" borderId="1" xfId="0" applyFont="1" applyFill="1" applyBorder="1"/>
    <xf numFmtId="1" fontId="1" fillId="8" borderId="1" xfId="0" applyNumberFormat="1" applyFont="1" applyFill="1" applyBorder="1"/>
    <xf numFmtId="2" fontId="1" fillId="8" borderId="1" xfId="0" applyNumberFormat="1" applyFont="1" applyFill="1" applyBorder="1"/>
    <xf numFmtId="0" fontId="1" fillId="8" borderId="1" xfId="0" applyFont="1" applyFill="1" applyBorder="1" applyAlignment="1">
      <alignment vertical="center"/>
    </xf>
    <xf numFmtId="0" fontId="1" fillId="7" borderId="2" xfId="0" applyFont="1" applyFill="1" applyBorder="1"/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/>
    <xf numFmtId="1" fontId="1" fillId="7" borderId="1" xfId="0" applyNumberFormat="1" applyFont="1" applyFill="1" applyBorder="1"/>
    <xf numFmtId="2" fontId="1" fillId="7" borderId="1" xfId="0" applyNumberFormat="1" applyFont="1" applyFill="1" applyBorder="1"/>
    <xf numFmtId="0" fontId="11" fillId="7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0" fontId="10" fillId="7" borderId="1" xfId="0" applyFont="1" applyFill="1" applyBorder="1"/>
    <xf numFmtId="0" fontId="10" fillId="7" borderId="2" xfId="0" applyFont="1" applyFill="1" applyBorder="1"/>
    <xf numFmtId="1" fontId="10" fillId="7" borderId="1" xfId="0" applyNumberFormat="1" applyFont="1" applyFill="1" applyBorder="1"/>
    <xf numFmtId="2" fontId="10" fillId="7" borderId="1" xfId="0" applyNumberFormat="1" applyFont="1" applyFill="1" applyBorder="1"/>
    <xf numFmtId="0" fontId="12" fillId="3" borderId="1" xfId="0" applyFont="1" applyFill="1" applyBorder="1" applyAlignment="1">
      <alignment vertical="center"/>
    </xf>
    <xf numFmtId="0" fontId="10" fillId="3" borderId="1" xfId="0" applyFont="1" applyFill="1" applyBorder="1"/>
    <xf numFmtId="0" fontId="10" fillId="3" borderId="2" xfId="0" applyFont="1" applyFill="1" applyBorder="1"/>
    <xf numFmtId="1" fontId="10" fillId="3" borderId="1" xfId="0" applyNumberFormat="1" applyFont="1" applyFill="1" applyBorder="1"/>
    <xf numFmtId="2" fontId="10" fillId="3" borderId="1" xfId="0" applyNumberFormat="1" applyFont="1" applyFill="1" applyBorder="1"/>
    <xf numFmtId="0" fontId="12" fillId="8" borderId="1" xfId="0" applyFont="1" applyFill="1" applyBorder="1" applyAlignment="1">
      <alignment vertical="center"/>
    </xf>
    <xf numFmtId="0" fontId="10" fillId="8" borderId="1" xfId="0" applyFont="1" applyFill="1" applyBorder="1"/>
    <xf numFmtId="0" fontId="10" fillId="8" borderId="2" xfId="0" applyFont="1" applyFill="1" applyBorder="1"/>
    <xf numFmtId="1" fontId="10" fillId="8" borderId="1" xfId="0" applyNumberFormat="1" applyFont="1" applyFill="1" applyBorder="1"/>
    <xf numFmtId="2" fontId="10" fillId="8" borderId="1" xfId="0" applyNumberFormat="1" applyFont="1" applyFill="1" applyBorder="1"/>
  </cellXfs>
  <cellStyles count="2">
    <cellStyle name="Normal" xfId="0" builtinId="0"/>
    <cellStyle name="Percent" xfId="1" builtinId="5"/>
  </cellStyles>
  <dxfs count="2">
    <dxf>
      <fill>
        <patternFill>
          <bgColor theme="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32</xdr:row>
      <xdr:rowOff>76200</xdr:rowOff>
    </xdr:from>
    <xdr:to>
      <xdr:col>11</xdr:col>
      <xdr:colOff>127263</xdr:colOff>
      <xdr:row>51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5994400"/>
          <a:ext cx="5156463" cy="3625850"/>
        </a:xfrm>
        <a:prstGeom prst="rect">
          <a:avLst/>
        </a:prstGeom>
      </xdr:spPr>
    </xdr:pic>
    <xdr:clientData/>
  </xdr:twoCellAnchor>
  <xdr:twoCellAnchor editAs="oneCell">
    <xdr:from>
      <xdr:col>11</xdr:col>
      <xdr:colOff>342900</xdr:colOff>
      <xdr:row>31</xdr:row>
      <xdr:rowOff>177801</xdr:rowOff>
    </xdr:from>
    <xdr:to>
      <xdr:col>21</xdr:col>
      <xdr:colOff>488028</xdr:colOff>
      <xdr:row>37</xdr:row>
      <xdr:rowOff>27297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5911851"/>
          <a:ext cx="5129878" cy="954396"/>
        </a:xfrm>
        <a:prstGeom prst="rect">
          <a:avLst/>
        </a:prstGeom>
      </xdr:spPr>
    </xdr:pic>
    <xdr:clientData/>
  </xdr:twoCellAnchor>
  <xdr:twoCellAnchor editAs="oneCell">
    <xdr:from>
      <xdr:col>12</xdr:col>
      <xdr:colOff>101600</xdr:colOff>
      <xdr:row>36</xdr:row>
      <xdr:rowOff>177800</xdr:rowOff>
    </xdr:from>
    <xdr:to>
      <xdr:col>21</xdr:col>
      <xdr:colOff>183233</xdr:colOff>
      <xdr:row>39</xdr:row>
      <xdr:rowOff>155739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0" y="6832600"/>
          <a:ext cx="4634583" cy="631989"/>
        </a:xfrm>
        <a:prstGeom prst="rect">
          <a:avLst/>
        </a:prstGeom>
      </xdr:spPr>
    </xdr:pic>
    <xdr:clientData/>
  </xdr:twoCellAnchor>
  <xdr:twoCellAnchor editAs="oneCell">
    <xdr:from>
      <xdr:col>12</xdr:col>
      <xdr:colOff>25400</xdr:colOff>
      <xdr:row>40</xdr:row>
      <xdr:rowOff>134990</xdr:rowOff>
    </xdr:from>
    <xdr:to>
      <xdr:col>22</xdr:col>
      <xdr:colOff>8469</xdr:colOff>
      <xdr:row>54</xdr:row>
      <xdr:rowOff>62986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34050" y="7627990"/>
          <a:ext cx="5145619" cy="2506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11</xdr:col>
      <xdr:colOff>110753</xdr:colOff>
      <xdr:row>54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6108700"/>
          <a:ext cx="5156463" cy="3625850"/>
        </a:xfrm>
        <a:prstGeom prst="rect">
          <a:avLst/>
        </a:prstGeom>
      </xdr:spPr>
    </xdr:pic>
    <xdr:clientData/>
  </xdr:twoCellAnchor>
  <xdr:twoCellAnchor editAs="oneCell">
    <xdr:from>
      <xdr:col>11</xdr:col>
      <xdr:colOff>69850</xdr:colOff>
      <xdr:row>35</xdr:row>
      <xdr:rowOff>0</xdr:rowOff>
    </xdr:from>
    <xdr:to>
      <xdr:col>22</xdr:col>
      <xdr:colOff>335628</xdr:colOff>
      <xdr:row>40</xdr:row>
      <xdr:rowOff>33646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21300" y="6108700"/>
          <a:ext cx="5129878" cy="954396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22</xdr:col>
      <xdr:colOff>202283</xdr:colOff>
      <xdr:row>44</xdr:row>
      <xdr:rowOff>79539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83250" y="7213600"/>
          <a:ext cx="4634583" cy="631989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45</xdr:row>
      <xdr:rowOff>116620</xdr:rowOff>
    </xdr:from>
    <xdr:to>
      <xdr:col>22</xdr:col>
      <xdr:colOff>553478</xdr:colOff>
      <xdr:row>58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97550" y="8066820"/>
          <a:ext cx="4871478" cy="2372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154</xdr:row>
      <xdr:rowOff>95250</xdr:rowOff>
    </xdr:from>
    <xdr:to>
      <xdr:col>8</xdr:col>
      <xdr:colOff>146051</xdr:colOff>
      <xdr:row>162</xdr:row>
      <xdr:rowOff>182354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4658300"/>
          <a:ext cx="4349750" cy="181430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163</xdr:row>
      <xdr:rowOff>88901</xdr:rowOff>
    </xdr:from>
    <xdr:to>
      <xdr:col>8</xdr:col>
      <xdr:colOff>247650</xdr:colOff>
      <xdr:row>166</xdr:row>
      <xdr:rowOff>113709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1" y="36563301"/>
          <a:ext cx="4565649" cy="678858"/>
        </a:xfrm>
        <a:prstGeom prst="rect">
          <a:avLst/>
        </a:prstGeom>
      </xdr:spPr>
    </xdr:pic>
    <xdr:clientData/>
  </xdr:twoCellAnchor>
  <xdr:twoCellAnchor editAs="oneCell">
    <xdr:from>
      <xdr:col>8</xdr:col>
      <xdr:colOff>355600</xdr:colOff>
      <xdr:row>154</xdr:row>
      <xdr:rowOff>76200</xdr:rowOff>
    </xdr:from>
    <xdr:to>
      <xdr:col>18</xdr:col>
      <xdr:colOff>371585</xdr:colOff>
      <xdr:row>175</xdr:row>
      <xdr:rowOff>177800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30750" y="34639250"/>
          <a:ext cx="4175235" cy="432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8</xdr:col>
      <xdr:colOff>241300</xdr:colOff>
      <xdr:row>148</xdr:row>
      <xdr:rowOff>156954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0772100"/>
          <a:ext cx="4349750" cy="181430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9</xdr:col>
      <xdr:colOff>57149</xdr:colOff>
      <xdr:row>152</xdr:row>
      <xdr:rowOff>126408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32613600"/>
          <a:ext cx="4565649" cy="67885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139</xdr:row>
      <xdr:rowOff>0</xdr:rowOff>
    </xdr:from>
    <xdr:to>
      <xdr:col>18</xdr:col>
      <xdr:colOff>231885</xdr:colOff>
      <xdr:row>162</xdr:row>
      <xdr:rowOff>88900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87950" y="30772100"/>
          <a:ext cx="4175235" cy="4324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35</xdr:row>
      <xdr:rowOff>0</xdr:rowOff>
    </xdr:from>
    <xdr:to>
      <xdr:col>8</xdr:col>
      <xdr:colOff>222251</xdr:colOff>
      <xdr:row>44</xdr:row>
      <xdr:rowOff>107299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1" y="6445250"/>
          <a:ext cx="4318000" cy="1764649"/>
        </a:xfrm>
        <a:prstGeom prst="rect">
          <a:avLst/>
        </a:prstGeom>
      </xdr:spPr>
    </xdr:pic>
    <xdr:clientData/>
  </xdr:twoCellAnchor>
  <xdr:twoCellAnchor editAs="oneCell">
    <xdr:from>
      <xdr:col>8</xdr:col>
      <xdr:colOff>273051</xdr:colOff>
      <xdr:row>35</xdr:row>
      <xdr:rowOff>158750</xdr:rowOff>
    </xdr:from>
    <xdr:to>
      <xdr:col>15</xdr:col>
      <xdr:colOff>152401</xdr:colOff>
      <xdr:row>45</xdr:row>
      <xdr:rowOff>74015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0901" y="6604000"/>
          <a:ext cx="4273550" cy="17567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31750</xdr:rowOff>
    </xdr:from>
    <xdr:to>
      <xdr:col>6</xdr:col>
      <xdr:colOff>577850</xdr:colOff>
      <xdr:row>42</xdr:row>
      <xdr:rowOff>139049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08700"/>
          <a:ext cx="4318000" cy="1764649"/>
        </a:xfrm>
        <a:prstGeom prst="rect">
          <a:avLst/>
        </a:prstGeom>
      </xdr:spPr>
    </xdr:pic>
    <xdr:clientData/>
  </xdr:twoCellAnchor>
  <xdr:twoCellAnchor editAs="oneCell">
    <xdr:from>
      <xdr:col>6</xdr:col>
      <xdr:colOff>69850</xdr:colOff>
      <xdr:row>33</xdr:row>
      <xdr:rowOff>25400</xdr:rowOff>
    </xdr:from>
    <xdr:to>
      <xdr:col>12</xdr:col>
      <xdr:colOff>539750</xdr:colOff>
      <xdr:row>42</xdr:row>
      <xdr:rowOff>124815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9600" y="6102350"/>
          <a:ext cx="4273550" cy="175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U9" sqref="U9"/>
    </sheetView>
  </sheetViews>
  <sheetFormatPr defaultRowHeight="14.5"/>
  <cols>
    <col min="1" max="1" width="4.1796875" customWidth="1"/>
    <col min="2" max="2" width="14.453125" customWidth="1"/>
    <col min="3" max="3" width="5" customWidth="1"/>
    <col min="4" max="4" width="5.453125" customWidth="1"/>
    <col min="5" max="5" width="6.6328125" customWidth="1"/>
    <col min="6" max="6" width="6.08984375" customWidth="1"/>
    <col min="7" max="7" width="7" customWidth="1"/>
    <col min="8" max="8" width="6.453125" customWidth="1"/>
    <col min="9" max="9" width="7" customWidth="1"/>
    <col min="10" max="10" width="6.453125" customWidth="1"/>
    <col min="11" max="11" width="7.36328125" customWidth="1"/>
    <col min="12" max="12" width="6.1796875" customWidth="1"/>
    <col min="13" max="13" width="7.453125" customWidth="1"/>
    <col min="14" max="14" width="6.453125" customWidth="1"/>
    <col min="15" max="15" width="7.54296875" customWidth="1"/>
    <col min="16" max="16" width="6.81640625" customWidth="1"/>
    <col min="17" max="17" width="5.81640625" customWidth="1"/>
    <col min="18" max="18" width="5.6328125" customWidth="1"/>
    <col min="19" max="19" width="0" hidden="1" customWidth="1"/>
    <col min="20" max="20" width="8.81640625" style="124"/>
    <col min="21" max="21" width="16.81640625" customWidth="1"/>
  </cols>
  <sheetData>
    <row r="1" spans="1:22" ht="15" thickBot="1">
      <c r="A1" s="9"/>
      <c r="B1" s="9" t="s">
        <v>220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 t="s">
        <v>5</v>
      </c>
      <c r="R1" s="9" t="s">
        <v>5</v>
      </c>
      <c r="S1" s="9"/>
      <c r="T1" s="120"/>
      <c r="U1" s="9"/>
    </row>
    <row r="2" spans="1:22" s="2" customFormat="1" ht="15" thickBot="1">
      <c r="A2" s="17"/>
      <c r="B2" s="11" t="s">
        <v>0</v>
      </c>
      <c r="C2" s="12" t="s">
        <v>18</v>
      </c>
      <c r="D2" s="58" t="s">
        <v>100</v>
      </c>
      <c r="E2" s="54" t="s">
        <v>246</v>
      </c>
      <c r="F2" s="55" t="s">
        <v>247</v>
      </c>
      <c r="G2" s="54" t="s">
        <v>33</v>
      </c>
      <c r="H2" s="55" t="s">
        <v>34</v>
      </c>
      <c r="I2" s="54" t="s">
        <v>35</v>
      </c>
      <c r="J2" s="55" t="s">
        <v>36</v>
      </c>
      <c r="K2" s="40" t="s">
        <v>1</v>
      </c>
      <c r="L2" s="55" t="s">
        <v>2</v>
      </c>
      <c r="M2" s="54" t="s">
        <v>3</v>
      </c>
      <c r="N2" s="55" t="s">
        <v>65</v>
      </c>
      <c r="O2" s="54" t="s">
        <v>63</v>
      </c>
      <c r="P2" s="55" t="s">
        <v>64</v>
      </c>
      <c r="Q2" s="53" t="s">
        <v>6</v>
      </c>
      <c r="R2" s="18" t="s">
        <v>7</v>
      </c>
      <c r="S2" s="45"/>
      <c r="T2" s="121" t="s">
        <v>8</v>
      </c>
      <c r="U2" s="19"/>
    </row>
    <row r="3" spans="1:22">
      <c r="A3" s="125">
        <v>1</v>
      </c>
      <c r="B3" s="126" t="s">
        <v>10</v>
      </c>
      <c r="C3" s="126" t="s">
        <v>30</v>
      </c>
      <c r="D3" s="127" t="s">
        <v>102</v>
      </c>
      <c r="E3" s="128">
        <v>7</v>
      </c>
      <c r="F3" s="129">
        <v>1</v>
      </c>
      <c r="G3" s="130">
        <v>9</v>
      </c>
      <c r="H3" s="131">
        <v>0</v>
      </c>
      <c r="I3" s="128">
        <v>9</v>
      </c>
      <c r="J3" s="129">
        <v>0</v>
      </c>
      <c r="K3" s="132">
        <v>7</v>
      </c>
      <c r="L3" s="131">
        <v>0</v>
      </c>
      <c r="M3" s="130">
        <v>8</v>
      </c>
      <c r="N3" s="131">
        <v>0</v>
      </c>
      <c r="O3" s="130">
        <v>9</v>
      </c>
      <c r="P3" s="131">
        <v>0</v>
      </c>
      <c r="Q3" s="133">
        <f t="shared" ref="Q3:Q13" si="0">SUM(E3,G3,I3,K3,M3,O3)</f>
        <v>49</v>
      </c>
      <c r="R3" s="126">
        <f t="shared" ref="R3:R13" si="1">SUM(F3,H3,J3,L3,N3,P3)</f>
        <v>1</v>
      </c>
      <c r="S3" s="126"/>
      <c r="T3" s="134">
        <f t="shared" ref="T3:T26" si="2">Q3/(Q3+R3)</f>
        <v>0.98</v>
      </c>
      <c r="U3" s="9" t="s">
        <v>443</v>
      </c>
      <c r="V3" s="9"/>
    </row>
    <row r="4" spans="1:22">
      <c r="A4" s="125">
        <v>2</v>
      </c>
      <c r="B4" s="132" t="s">
        <v>22</v>
      </c>
      <c r="C4" s="132" t="s">
        <v>98</v>
      </c>
      <c r="D4" s="135" t="s">
        <v>101</v>
      </c>
      <c r="E4" s="136">
        <v>8</v>
      </c>
      <c r="F4" s="137">
        <v>0</v>
      </c>
      <c r="G4" s="136">
        <v>6</v>
      </c>
      <c r="H4" s="137">
        <v>0</v>
      </c>
      <c r="I4" s="138">
        <v>10</v>
      </c>
      <c r="J4" s="139">
        <v>0</v>
      </c>
      <c r="K4" s="132">
        <v>7</v>
      </c>
      <c r="L4" s="139">
        <v>0</v>
      </c>
      <c r="M4" s="138">
        <v>7</v>
      </c>
      <c r="N4" s="139">
        <v>1</v>
      </c>
      <c r="O4" s="138">
        <v>10</v>
      </c>
      <c r="P4" s="139">
        <v>0</v>
      </c>
      <c r="Q4" s="133">
        <f t="shared" si="0"/>
        <v>48</v>
      </c>
      <c r="R4" s="126">
        <f t="shared" si="1"/>
        <v>1</v>
      </c>
      <c r="S4" s="126"/>
      <c r="T4" s="134">
        <f t="shared" si="2"/>
        <v>0.97959183673469385</v>
      </c>
      <c r="U4" s="9"/>
      <c r="V4" s="9"/>
    </row>
    <row r="5" spans="1:22">
      <c r="A5" s="125">
        <v>3</v>
      </c>
      <c r="B5" s="132" t="s">
        <v>12</v>
      </c>
      <c r="C5" s="132" t="s">
        <v>19</v>
      </c>
      <c r="D5" s="135" t="s">
        <v>102</v>
      </c>
      <c r="E5" s="138">
        <v>8</v>
      </c>
      <c r="F5" s="139">
        <v>0</v>
      </c>
      <c r="G5" s="138">
        <v>6</v>
      </c>
      <c r="H5" s="139">
        <v>0</v>
      </c>
      <c r="I5" s="136">
        <v>9</v>
      </c>
      <c r="J5" s="137">
        <v>1</v>
      </c>
      <c r="K5" s="140">
        <v>6</v>
      </c>
      <c r="L5" s="137">
        <v>1</v>
      </c>
      <c r="M5" s="138">
        <v>5</v>
      </c>
      <c r="N5" s="139">
        <v>1</v>
      </c>
      <c r="O5" s="138">
        <v>9</v>
      </c>
      <c r="P5" s="139">
        <v>1</v>
      </c>
      <c r="Q5" s="133">
        <f t="shared" si="0"/>
        <v>43</v>
      </c>
      <c r="R5" s="126">
        <f t="shared" si="1"/>
        <v>4</v>
      </c>
      <c r="S5" s="126"/>
      <c r="T5" s="134">
        <f t="shared" si="2"/>
        <v>0.91489361702127658</v>
      </c>
      <c r="U5" s="9"/>
    </row>
    <row r="6" spans="1:22">
      <c r="A6" s="125">
        <v>4</v>
      </c>
      <c r="B6" s="132" t="s">
        <v>29</v>
      </c>
      <c r="C6" s="132" t="s">
        <v>99</v>
      </c>
      <c r="D6" s="135" t="s">
        <v>101</v>
      </c>
      <c r="E6" s="138">
        <v>3</v>
      </c>
      <c r="F6" s="139">
        <v>2</v>
      </c>
      <c r="G6" s="138">
        <v>4</v>
      </c>
      <c r="H6" s="139">
        <v>2</v>
      </c>
      <c r="I6" s="138">
        <v>7</v>
      </c>
      <c r="J6" s="139">
        <v>1</v>
      </c>
      <c r="K6" s="132">
        <v>6</v>
      </c>
      <c r="L6" s="139">
        <v>1</v>
      </c>
      <c r="M6" s="138">
        <v>6</v>
      </c>
      <c r="N6" s="139">
        <v>1</v>
      </c>
      <c r="O6" s="138">
        <v>7</v>
      </c>
      <c r="P6" s="139">
        <v>1</v>
      </c>
      <c r="Q6" s="133">
        <f t="shared" si="0"/>
        <v>33</v>
      </c>
      <c r="R6" s="126">
        <f t="shared" si="1"/>
        <v>8</v>
      </c>
      <c r="S6" s="126"/>
      <c r="T6" s="134">
        <f t="shared" si="2"/>
        <v>0.80487804878048785</v>
      </c>
      <c r="U6" s="9"/>
    </row>
    <row r="7" spans="1:22">
      <c r="A7" s="125">
        <v>5</v>
      </c>
      <c r="B7" s="132" t="s">
        <v>9</v>
      </c>
      <c r="C7" s="132" t="s">
        <v>97</v>
      </c>
      <c r="D7" s="135" t="s">
        <v>101</v>
      </c>
      <c r="E7" s="136">
        <v>5</v>
      </c>
      <c r="F7" s="137">
        <v>0</v>
      </c>
      <c r="G7" s="136">
        <v>3</v>
      </c>
      <c r="H7" s="137">
        <v>3</v>
      </c>
      <c r="I7" s="136">
        <v>5</v>
      </c>
      <c r="J7" s="137">
        <v>3</v>
      </c>
      <c r="K7" s="140">
        <v>7</v>
      </c>
      <c r="L7" s="137">
        <v>0</v>
      </c>
      <c r="M7" s="136">
        <v>6</v>
      </c>
      <c r="N7" s="137">
        <v>0</v>
      </c>
      <c r="O7" s="136">
        <v>6</v>
      </c>
      <c r="P7" s="137">
        <v>2</v>
      </c>
      <c r="Q7" s="133">
        <f t="shared" si="0"/>
        <v>32</v>
      </c>
      <c r="R7" s="126">
        <f t="shared" si="1"/>
        <v>8</v>
      </c>
      <c r="S7" s="126"/>
      <c r="T7" s="134">
        <f t="shared" si="2"/>
        <v>0.8</v>
      </c>
      <c r="U7" s="9"/>
    </row>
    <row r="8" spans="1:22">
      <c r="A8" s="125">
        <v>6</v>
      </c>
      <c r="B8" s="132" t="s">
        <v>23</v>
      </c>
      <c r="C8" s="132" t="s">
        <v>99</v>
      </c>
      <c r="D8" s="135" t="s">
        <v>101</v>
      </c>
      <c r="E8" s="138">
        <v>4</v>
      </c>
      <c r="F8" s="139">
        <v>1</v>
      </c>
      <c r="G8" s="138">
        <v>5</v>
      </c>
      <c r="H8" s="139">
        <v>1</v>
      </c>
      <c r="I8" s="138">
        <v>7</v>
      </c>
      <c r="J8" s="139">
        <v>1</v>
      </c>
      <c r="K8" s="132">
        <v>3</v>
      </c>
      <c r="L8" s="139">
        <v>4</v>
      </c>
      <c r="M8" s="138">
        <v>7</v>
      </c>
      <c r="N8" s="139">
        <v>0</v>
      </c>
      <c r="O8" s="136">
        <v>6</v>
      </c>
      <c r="P8" s="137">
        <v>2</v>
      </c>
      <c r="Q8" s="133">
        <f t="shared" si="0"/>
        <v>32</v>
      </c>
      <c r="R8" s="126">
        <f t="shared" si="1"/>
        <v>9</v>
      </c>
      <c r="S8" s="126"/>
      <c r="T8" s="134">
        <f t="shared" si="2"/>
        <v>0.78048780487804881</v>
      </c>
      <c r="U8" s="9"/>
    </row>
    <row r="9" spans="1:22">
      <c r="A9" s="125">
        <v>7</v>
      </c>
      <c r="B9" s="132" t="s">
        <v>25</v>
      </c>
      <c r="C9" s="132" t="s">
        <v>30</v>
      </c>
      <c r="D9" s="135" t="s">
        <v>102</v>
      </c>
      <c r="E9" s="138">
        <v>5</v>
      </c>
      <c r="F9" s="139">
        <v>3</v>
      </c>
      <c r="G9" s="138">
        <v>8</v>
      </c>
      <c r="H9" s="139">
        <v>1</v>
      </c>
      <c r="I9" s="138">
        <v>8</v>
      </c>
      <c r="J9" s="139">
        <v>1</v>
      </c>
      <c r="K9" s="132">
        <v>2</v>
      </c>
      <c r="L9" s="139">
        <v>5</v>
      </c>
      <c r="M9" s="138">
        <v>4</v>
      </c>
      <c r="N9" s="139">
        <v>4</v>
      </c>
      <c r="O9" s="138">
        <v>8</v>
      </c>
      <c r="P9" s="139">
        <v>1</v>
      </c>
      <c r="Q9" s="133">
        <f t="shared" si="0"/>
        <v>35</v>
      </c>
      <c r="R9" s="126">
        <f t="shared" si="1"/>
        <v>15</v>
      </c>
      <c r="S9" s="126"/>
      <c r="T9" s="134">
        <f t="shared" si="2"/>
        <v>0.7</v>
      </c>
      <c r="U9" s="9"/>
    </row>
    <row r="10" spans="1:22">
      <c r="A10" s="125">
        <v>8</v>
      </c>
      <c r="B10" s="132" t="s">
        <v>26</v>
      </c>
      <c r="C10" s="132" t="s">
        <v>98</v>
      </c>
      <c r="D10" s="135" t="s">
        <v>102</v>
      </c>
      <c r="E10" s="138">
        <v>7</v>
      </c>
      <c r="F10" s="139">
        <v>1</v>
      </c>
      <c r="G10" s="138">
        <v>4</v>
      </c>
      <c r="H10" s="139">
        <v>2</v>
      </c>
      <c r="I10" s="138">
        <v>6</v>
      </c>
      <c r="J10" s="139">
        <v>4</v>
      </c>
      <c r="K10" s="132">
        <v>4</v>
      </c>
      <c r="L10" s="139">
        <v>3</v>
      </c>
      <c r="M10" s="138">
        <v>5</v>
      </c>
      <c r="N10" s="139">
        <v>3</v>
      </c>
      <c r="O10" s="138">
        <v>7</v>
      </c>
      <c r="P10" s="139">
        <v>3</v>
      </c>
      <c r="Q10" s="133">
        <f t="shared" si="0"/>
        <v>33</v>
      </c>
      <c r="R10" s="126">
        <f t="shared" si="1"/>
        <v>16</v>
      </c>
      <c r="S10" s="126"/>
      <c r="T10" s="134">
        <f t="shared" si="2"/>
        <v>0.67346938775510201</v>
      </c>
      <c r="U10" s="9"/>
    </row>
    <row r="11" spans="1:22">
      <c r="A11" s="125">
        <v>9</v>
      </c>
      <c r="B11" s="132" t="s">
        <v>11</v>
      </c>
      <c r="C11" s="132" t="s">
        <v>30</v>
      </c>
      <c r="D11" s="135" t="s">
        <v>102</v>
      </c>
      <c r="E11" s="138">
        <v>6</v>
      </c>
      <c r="F11" s="139">
        <v>2</v>
      </c>
      <c r="G11" s="138">
        <v>7</v>
      </c>
      <c r="H11" s="139">
        <v>2</v>
      </c>
      <c r="I11" s="138">
        <v>8</v>
      </c>
      <c r="J11" s="139">
        <v>1</v>
      </c>
      <c r="K11" s="132">
        <v>5</v>
      </c>
      <c r="L11" s="139">
        <v>2</v>
      </c>
      <c r="M11" s="138">
        <v>6</v>
      </c>
      <c r="N11" s="139">
        <v>2</v>
      </c>
      <c r="O11" s="138">
        <v>1</v>
      </c>
      <c r="P11" s="139">
        <v>8</v>
      </c>
      <c r="Q11" s="133">
        <f t="shared" si="0"/>
        <v>33</v>
      </c>
      <c r="R11" s="126">
        <f t="shared" si="1"/>
        <v>17</v>
      </c>
      <c r="S11" s="126"/>
      <c r="T11" s="134">
        <f t="shared" si="2"/>
        <v>0.66</v>
      </c>
      <c r="U11" s="9"/>
    </row>
    <row r="12" spans="1:22">
      <c r="A12" s="125">
        <v>10</v>
      </c>
      <c r="B12" s="132" t="s">
        <v>24</v>
      </c>
      <c r="C12" s="132" t="s">
        <v>99</v>
      </c>
      <c r="D12" s="135" t="s">
        <v>101</v>
      </c>
      <c r="E12" s="138">
        <v>2</v>
      </c>
      <c r="F12" s="139">
        <v>3</v>
      </c>
      <c r="G12" s="138">
        <v>3</v>
      </c>
      <c r="H12" s="139">
        <v>3</v>
      </c>
      <c r="I12" s="138">
        <v>5</v>
      </c>
      <c r="J12" s="139">
        <v>3</v>
      </c>
      <c r="K12" s="132">
        <v>4</v>
      </c>
      <c r="L12" s="139">
        <v>3</v>
      </c>
      <c r="M12" s="138">
        <v>5</v>
      </c>
      <c r="N12" s="139">
        <v>2</v>
      </c>
      <c r="O12" s="138">
        <v>4</v>
      </c>
      <c r="P12" s="139">
        <v>4</v>
      </c>
      <c r="Q12" s="133">
        <f t="shared" si="0"/>
        <v>23</v>
      </c>
      <c r="R12" s="126">
        <f t="shared" si="1"/>
        <v>18</v>
      </c>
      <c r="S12" s="126"/>
      <c r="T12" s="134">
        <f t="shared" si="2"/>
        <v>0.56097560975609762</v>
      </c>
      <c r="U12" s="9"/>
    </row>
    <row r="13" spans="1:22">
      <c r="A13" s="15">
        <v>11</v>
      </c>
      <c r="B13" s="13" t="s">
        <v>45</v>
      </c>
      <c r="C13" s="13" t="s">
        <v>98</v>
      </c>
      <c r="D13" s="46" t="s">
        <v>102</v>
      </c>
      <c r="E13" s="27">
        <v>6</v>
      </c>
      <c r="F13" s="28">
        <v>2</v>
      </c>
      <c r="G13" s="27">
        <v>2</v>
      </c>
      <c r="H13" s="28">
        <v>4</v>
      </c>
      <c r="I13" s="24">
        <v>6</v>
      </c>
      <c r="J13" s="25">
        <v>4</v>
      </c>
      <c r="K13" s="13">
        <v>5</v>
      </c>
      <c r="L13" s="25">
        <v>2</v>
      </c>
      <c r="M13" s="24">
        <v>2</v>
      </c>
      <c r="N13" s="25">
        <v>6</v>
      </c>
      <c r="O13" s="24">
        <v>6</v>
      </c>
      <c r="P13" s="25">
        <v>4</v>
      </c>
      <c r="Q13" s="60">
        <f t="shared" si="0"/>
        <v>27</v>
      </c>
      <c r="R13" s="23">
        <f t="shared" si="1"/>
        <v>22</v>
      </c>
      <c r="S13" s="23"/>
      <c r="T13" s="122">
        <f t="shared" si="2"/>
        <v>0.55102040816326525</v>
      </c>
      <c r="U13" s="9"/>
    </row>
    <row r="14" spans="1:22">
      <c r="A14" s="15">
        <v>12</v>
      </c>
      <c r="B14" s="13" t="s">
        <v>13</v>
      </c>
      <c r="C14" s="13" t="s">
        <v>20</v>
      </c>
      <c r="D14" s="46" t="s">
        <v>101</v>
      </c>
      <c r="E14" s="27">
        <v>4</v>
      </c>
      <c r="F14" s="28">
        <v>4</v>
      </c>
      <c r="G14" s="24">
        <v>6</v>
      </c>
      <c r="H14" s="25">
        <v>3</v>
      </c>
      <c r="I14" s="24">
        <v>3</v>
      </c>
      <c r="J14" s="25">
        <v>6</v>
      </c>
      <c r="K14" s="13">
        <v>5</v>
      </c>
      <c r="L14" s="25">
        <v>2</v>
      </c>
      <c r="M14" s="24">
        <v>4</v>
      </c>
      <c r="N14" s="25">
        <v>3</v>
      </c>
      <c r="O14" s="24">
        <v>5</v>
      </c>
      <c r="P14" s="25">
        <v>4</v>
      </c>
      <c r="Q14" s="60">
        <v>27</v>
      </c>
      <c r="R14" s="23">
        <f t="shared" ref="R14:R26" si="3">SUM(F14,H14,J14,L14,N14,P14)</f>
        <v>22</v>
      </c>
      <c r="S14" s="23"/>
      <c r="T14" s="122">
        <f t="shared" si="2"/>
        <v>0.55102040816326525</v>
      </c>
      <c r="U14" s="9"/>
    </row>
    <row r="15" spans="1:22">
      <c r="A15" s="15">
        <v>13</v>
      </c>
      <c r="B15" s="13" t="s">
        <v>44</v>
      </c>
      <c r="C15" s="13" t="s">
        <v>97</v>
      </c>
      <c r="D15" s="46" t="s">
        <v>101</v>
      </c>
      <c r="E15" s="24">
        <v>1</v>
      </c>
      <c r="F15" s="25">
        <v>4</v>
      </c>
      <c r="G15" s="24">
        <v>5</v>
      </c>
      <c r="H15" s="25">
        <v>1</v>
      </c>
      <c r="I15" s="24">
        <v>5</v>
      </c>
      <c r="J15" s="25">
        <v>3</v>
      </c>
      <c r="K15" s="13">
        <v>6</v>
      </c>
      <c r="L15" s="25">
        <v>1</v>
      </c>
      <c r="M15" s="24">
        <v>4</v>
      </c>
      <c r="N15" s="25">
        <v>2</v>
      </c>
      <c r="O15" s="24">
        <v>1</v>
      </c>
      <c r="P15" s="25">
        <v>7</v>
      </c>
      <c r="Q15" s="60">
        <f t="shared" ref="Q15:Q26" si="4">SUM(E15,G15,I15,K15,M15,O15)</f>
        <v>22</v>
      </c>
      <c r="R15" s="23">
        <f t="shared" si="3"/>
        <v>18</v>
      </c>
      <c r="S15" s="23"/>
      <c r="T15" s="122">
        <f t="shared" si="2"/>
        <v>0.55000000000000004</v>
      </c>
      <c r="U15" s="9"/>
    </row>
    <row r="16" spans="1:22">
      <c r="A16" s="15">
        <v>14</v>
      </c>
      <c r="B16" s="13" t="s">
        <v>16</v>
      </c>
      <c r="C16" s="13" t="s">
        <v>20</v>
      </c>
      <c r="D16" s="46" t="s">
        <v>102</v>
      </c>
      <c r="E16" s="24">
        <v>5</v>
      </c>
      <c r="F16" s="25">
        <v>3</v>
      </c>
      <c r="G16" s="24">
        <v>4</v>
      </c>
      <c r="H16" s="25">
        <v>5</v>
      </c>
      <c r="I16" s="24">
        <v>1</v>
      </c>
      <c r="J16" s="25">
        <v>10</v>
      </c>
      <c r="K16" s="13">
        <v>4</v>
      </c>
      <c r="L16" s="25">
        <v>3</v>
      </c>
      <c r="M16" s="24">
        <v>1</v>
      </c>
      <c r="N16" s="25">
        <v>6</v>
      </c>
      <c r="O16" s="24">
        <v>7</v>
      </c>
      <c r="P16" s="25">
        <v>4</v>
      </c>
      <c r="Q16" s="60">
        <f t="shared" si="4"/>
        <v>22</v>
      </c>
      <c r="R16" s="23">
        <f t="shared" si="3"/>
        <v>31</v>
      </c>
      <c r="S16" s="23"/>
      <c r="T16" s="122">
        <f t="shared" si="2"/>
        <v>0.41509433962264153</v>
      </c>
      <c r="U16" s="9"/>
    </row>
    <row r="17" spans="1:21">
      <c r="A17" s="15">
        <v>15</v>
      </c>
      <c r="B17" s="13" t="s">
        <v>14</v>
      </c>
      <c r="C17" s="13" t="s">
        <v>20</v>
      </c>
      <c r="D17" s="46" t="s">
        <v>101</v>
      </c>
      <c r="E17" s="24">
        <v>2</v>
      </c>
      <c r="F17" s="25">
        <v>6</v>
      </c>
      <c r="G17" s="24">
        <v>5</v>
      </c>
      <c r="H17" s="25">
        <v>4</v>
      </c>
      <c r="I17" s="27">
        <v>3</v>
      </c>
      <c r="J17" s="28">
        <v>6</v>
      </c>
      <c r="K17" s="29">
        <v>2</v>
      </c>
      <c r="L17" s="28">
        <v>5</v>
      </c>
      <c r="M17" s="27">
        <v>3</v>
      </c>
      <c r="N17" s="28">
        <v>4</v>
      </c>
      <c r="O17" s="24">
        <v>5</v>
      </c>
      <c r="P17" s="25">
        <v>4</v>
      </c>
      <c r="Q17" s="60">
        <f t="shared" si="4"/>
        <v>20</v>
      </c>
      <c r="R17" s="23">
        <f t="shared" si="3"/>
        <v>29</v>
      </c>
      <c r="S17" s="23"/>
      <c r="T17" s="122">
        <f t="shared" si="2"/>
        <v>0.40816326530612246</v>
      </c>
      <c r="U17" s="9"/>
    </row>
    <row r="18" spans="1:21">
      <c r="A18" s="15">
        <v>16</v>
      </c>
      <c r="B18" s="13" t="s">
        <v>21</v>
      </c>
      <c r="C18" s="13" t="s">
        <v>98</v>
      </c>
      <c r="D18" s="46" t="s">
        <v>102</v>
      </c>
      <c r="E18" s="24">
        <v>3</v>
      </c>
      <c r="F18" s="25">
        <v>5</v>
      </c>
      <c r="G18" s="24">
        <v>0</v>
      </c>
      <c r="H18" s="25">
        <v>6</v>
      </c>
      <c r="I18" s="24">
        <v>6</v>
      </c>
      <c r="J18" s="25">
        <v>4</v>
      </c>
      <c r="K18" s="13">
        <v>3</v>
      </c>
      <c r="L18" s="25">
        <v>4</v>
      </c>
      <c r="M18" s="24">
        <v>0</v>
      </c>
      <c r="N18" s="25">
        <v>8</v>
      </c>
      <c r="O18" s="24">
        <v>6</v>
      </c>
      <c r="P18" s="25">
        <v>4</v>
      </c>
      <c r="Q18" s="60">
        <f t="shared" si="4"/>
        <v>18</v>
      </c>
      <c r="R18" s="23">
        <f t="shared" si="3"/>
        <v>31</v>
      </c>
      <c r="S18" s="23"/>
      <c r="T18" s="122">
        <f t="shared" si="2"/>
        <v>0.36734693877551022</v>
      </c>
      <c r="U18" s="9"/>
    </row>
    <row r="19" spans="1:21">
      <c r="A19" s="15">
        <v>17</v>
      </c>
      <c r="B19" s="13" t="s">
        <v>28</v>
      </c>
      <c r="C19" s="13" t="s">
        <v>30</v>
      </c>
      <c r="D19" s="46" t="s">
        <v>102</v>
      </c>
      <c r="E19" s="24">
        <v>4</v>
      </c>
      <c r="F19" s="25">
        <v>4</v>
      </c>
      <c r="G19" s="24">
        <v>3</v>
      </c>
      <c r="H19" s="25">
        <v>6</v>
      </c>
      <c r="I19" s="24">
        <v>5</v>
      </c>
      <c r="J19" s="25">
        <v>4</v>
      </c>
      <c r="K19" s="29">
        <v>1</v>
      </c>
      <c r="L19" s="28">
        <v>6</v>
      </c>
      <c r="M19" s="24">
        <v>1</v>
      </c>
      <c r="N19" s="25">
        <v>7</v>
      </c>
      <c r="O19" s="27">
        <v>4</v>
      </c>
      <c r="P19" s="28">
        <v>5</v>
      </c>
      <c r="Q19" s="60">
        <f t="shared" si="4"/>
        <v>18</v>
      </c>
      <c r="R19" s="23">
        <f t="shared" si="3"/>
        <v>32</v>
      </c>
      <c r="S19" s="23"/>
      <c r="T19" s="122">
        <f t="shared" si="2"/>
        <v>0.36</v>
      </c>
      <c r="U19" s="9"/>
    </row>
    <row r="20" spans="1:21">
      <c r="A20" s="15">
        <v>18</v>
      </c>
      <c r="B20" s="13" t="s">
        <v>15</v>
      </c>
      <c r="C20" s="13" t="s">
        <v>19</v>
      </c>
      <c r="D20" s="46" t="s">
        <v>102</v>
      </c>
      <c r="E20" s="24">
        <v>2</v>
      </c>
      <c r="F20" s="25">
        <v>6</v>
      </c>
      <c r="G20" s="24">
        <v>2</v>
      </c>
      <c r="H20" s="25">
        <v>4</v>
      </c>
      <c r="I20" s="24">
        <v>3</v>
      </c>
      <c r="J20" s="25">
        <v>7</v>
      </c>
      <c r="K20" s="13">
        <v>1</v>
      </c>
      <c r="L20" s="25">
        <v>6</v>
      </c>
      <c r="M20" s="24">
        <v>1</v>
      </c>
      <c r="N20" s="25">
        <v>5</v>
      </c>
      <c r="O20" s="24">
        <v>3</v>
      </c>
      <c r="P20" s="25">
        <v>7</v>
      </c>
      <c r="Q20" s="60">
        <f t="shared" si="4"/>
        <v>12</v>
      </c>
      <c r="R20" s="23">
        <f t="shared" si="3"/>
        <v>35</v>
      </c>
      <c r="S20" s="23"/>
      <c r="T20" s="122">
        <f t="shared" si="2"/>
        <v>0.25531914893617019</v>
      </c>
      <c r="U20" s="9"/>
    </row>
    <row r="21" spans="1:21">
      <c r="A21" s="15">
        <v>19</v>
      </c>
      <c r="B21" s="13" t="s">
        <v>27</v>
      </c>
      <c r="C21" s="13" t="s">
        <v>19</v>
      </c>
      <c r="D21" s="46" t="s">
        <v>102</v>
      </c>
      <c r="E21" s="27">
        <v>1</v>
      </c>
      <c r="F21" s="28">
        <v>7</v>
      </c>
      <c r="G21" s="27">
        <v>0</v>
      </c>
      <c r="H21" s="28">
        <v>6</v>
      </c>
      <c r="I21" s="27">
        <v>3</v>
      </c>
      <c r="J21" s="28">
        <v>7</v>
      </c>
      <c r="K21" s="29">
        <v>2</v>
      </c>
      <c r="L21" s="28">
        <v>5</v>
      </c>
      <c r="M21" s="27">
        <v>3</v>
      </c>
      <c r="N21" s="28">
        <v>3</v>
      </c>
      <c r="O21" s="27">
        <v>3</v>
      </c>
      <c r="P21" s="28">
        <v>7</v>
      </c>
      <c r="Q21" s="60">
        <f t="shared" si="4"/>
        <v>12</v>
      </c>
      <c r="R21" s="23">
        <f t="shared" si="3"/>
        <v>35</v>
      </c>
      <c r="S21" s="23"/>
      <c r="T21" s="122">
        <f t="shared" si="2"/>
        <v>0.25531914893617019</v>
      </c>
      <c r="U21" s="9"/>
    </row>
    <row r="22" spans="1:21">
      <c r="A22" s="15">
        <v>20</v>
      </c>
      <c r="B22" s="13" t="s">
        <v>17</v>
      </c>
      <c r="C22" s="13" t="s">
        <v>30</v>
      </c>
      <c r="D22" s="46" t="s">
        <v>101</v>
      </c>
      <c r="E22" s="24">
        <v>3</v>
      </c>
      <c r="F22" s="25">
        <v>5</v>
      </c>
      <c r="G22" s="24">
        <v>1</v>
      </c>
      <c r="H22" s="25">
        <v>8</v>
      </c>
      <c r="I22" s="24">
        <v>2</v>
      </c>
      <c r="J22" s="25">
        <v>8</v>
      </c>
      <c r="K22" s="13">
        <v>0</v>
      </c>
      <c r="L22" s="25">
        <v>7</v>
      </c>
      <c r="M22" s="24">
        <v>3</v>
      </c>
      <c r="N22" s="25">
        <v>5</v>
      </c>
      <c r="O22" s="24">
        <v>3</v>
      </c>
      <c r="P22" s="25">
        <v>7</v>
      </c>
      <c r="Q22" s="60">
        <f t="shared" si="4"/>
        <v>12</v>
      </c>
      <c r="R22" s="23">
        <f t="shared" si="3"/>
        <v>40</v>
      </c>
      <c r="S22" s="23"/>
      <c r="T22" s="122">
        <f t="shared" si="2"/>
        <v>0.23076923076923078</v>
      </c>
      <c r="U22" s="9"/>
    </row>
    <row r="23" spans="1:21">
      <c r="A23" s="15">
        <v>21</v>
      </c>
      <c r="B23" s="13" t="s">
        <v>42</v>
      </c>
      <c r="C23" s="13" t="s">
        <v>97</v>
      </c>
      <c r="D23" s="46" t="s">
        <v>101</v>
      </c>
      <c r="E23" s="24">
        <v>0</v>
      </c>
      <c r="F23" s="25">
        <v>5</v>
      </c>
      <c r="G23" s="24">
        <v>1</v>
      </c>
      <c r="H23" s="25">
        <v>5</v>
      </c>
      <c r="I23" s="24">
        <v>0</v>
      </c>
      <c r="J23" s="25">
        <v>8</v>
      </c>
      <c r="K23" s="13">
        <v>3</v>
      </c>
      <c r="L23" s="25">
        <v>4</v>
      </c>
      <c r="M23" s="24">
        <v>2</v>
      </c>
      <c r="N23" s="25">
        <v>4</v>
      </c>
      <c r="O23" s="24">
        <v>0</v>
      </c>
      <c r="P23" s="25">
        <v>8</v>
      </c>
      <c r="Q23" s="60">
        <f t="shared" si="4"/>
        <v>6</v>
      </c>
      <c r="R23" s="23">
        <f t="shared" si="3"/>
        <v>34</v>
      </c>
      <c r="S23" s="50"/>
      <c r="T23" s="122">
        <f t="shared" si="2"/>
        <v>0.15</v>
      </c>
      <c r="U23" s="9"/>
    </row>
    <row r="24" spans="1:21">
      <c r="A24" s="15">
        <v>22</v>
      </c>
      <c r="B24" s="13" t="s">
        <v>430</v>
      </c>
      <c r="C24" s="13" t="s">
        <v>20</v>
      </c>
      <c r="D24" s="46" t="s">
        <v>102</v>
      </c>
      <c r="E24" s="24">
        <v>0</v>
      </c>
      <c r="F24" s="25">
        <v>8</v>
      </c>
      <c r="G24" s="24">
        <v>2</v>
      </c>
      <c r="H24" s="25">
        <v>7</v>
      </c>
      <c r="I24" s="27">
        <v>0</v>
      </c>
      <c r="J24" s="28">
        <v>10</v>
      </c>
      <c r="K24" s="29">
        <v>1</v>
      </c>
      <c r="L24" s="28">
        <v>6</v>
      </c>
      <c r="M24" s="27">
        <v>2</v>
      </c>
      <c r="N24" s="28">
        <v>5</v>
      </c>
      <c r="O24" s="27">
        <v>0</v>
      </c>
      <c r="P24" s="28">
        <v>10</v>
      </c>
      <c r="Q24" s="60">
        <f t="shared" si="4"/>
        <v>5</v>
      </c>
      <c r="R24" s="23">
        <f t="shared" si="3"/>
        <v>46</v>
      </c>
      <c r="S24" s="23"/>
      <c r="T24" s="122">
        <f t="shared" si="2"/>
        <v>9.8039215686274508E-2</v>
      </c>
      <c r="U24" s="9"/>
    </row>
    <row r="25" spans="1:21">
      <c r="A25" s="15">
        <v>23</v>
      </c>
      <c r="B25" s="13" t="s">
        <v>232</v>
      </c>
      <c r="C25" s="13" t="s">
        <v>19</v>
      </c>
      <c r="D25" s="46" t="s">
        <v>101</v>
      </c>
      <c r="E25" s="24">
        <v>0</v>
      </c>
      <c r="F25" s="25">
        <v>8</v>
      </c>
      <c r="G25" s="24">
        <v>1</v>
      </c>
      <c r="H25" s="25">
        <v>5</v>
      </c>
      <c r="I25" s="24">
        <v>1</v>
      </c>
      <c r="J25" s="25">
        <v>9</v>
      </c>
      <c r="K25" s="13">
        <v>0</v>
      </c>
      <c r="L25" s="25">
        <v>7</v>
      </c>
      <c r="M25" s="24">
        <v>0</v>
      </c>
      <c r="N25" s="25">
        <v>6</v>
      </c>
      <c r="O25" s="24">
        <v>1</v>
      </c>
      <c r="P25" s="25">
        <v>9</v>
      </c>
      <c r="Q25" s="60">
        <f t="shared" si="4"/>
        <v>3</v>
      </c>
      <c r="R25" s="23">
        <f t="shared" si="3"/>
        <v>44</v>
      </c>
      <c r="S25" s="23"/>
      <c r="T25" s="122">
        <f t="shared" si="2"/>
        <v>6.3829787234042548E-2</v>
      </c>
      <c r="U25" s="9"/>
    </row>
    <row r="26" spans="1:21" ht="15" thickBot="1">
      <c r="A26" s="15">
        <v>24</v>
      </c>
      <c r="B26" s="13" t="s">
        <v>233</v>
      </c>
      <c r="C26" s="13" t="s">
        <v>20</v>
      </c>
      <c r="D26" s="46" t="s">
        <v>102</v>
      </c>
      <c r="E26" s="30">
        <v>1</v>
      </c>
      <c r="F26" s="31">
        <v>7</v>
      </c>
      <c r="G26" s="87">
        <v>0</v>
      </c>
      <c r="H26" s="88">
        <v>9</v>
      </c>
      <c r="I26" s="24">
        <v>0</v>
      </c>
      <c r="J26" s="25">
        <v>10</v>
      </c>
      <c r="K26" s="13">
        <v>0</v>
      </c>
      <c r="L26" s="25">
        <v>7</v>
      </c>
      <c r="M26" s="24">
        <v>0</v>
      </c>
      <c r="N26" s="25">
        <v>7</v>
      </c>
      <c r="O26" s="30">
        <v>2</v>
      </c>
      <c r="P26" s="31">
        <v>9</v>
      </c>
      <c r="Q26" s="60">
        <f t="shared" si="4"/>
        <v>3</v>
      </c>
      <c r="R26" s="23">
        <f t="shared" si="3"/>
        <v>49</v>
      </c>
      <c r="S26" s="23"/>
      <c r="T26" s="122">
        <f t="shared" si="2"/>
        <v>5.7692307692307696E-2</v>
      </c>
      <c r="U26" s="9"/>
    </row>
    <row r="27" spans="1:21">
      <c r="A27" s="9"/>
      <c r="B27" s="9"/>
      <c r="C27" s="9"/>
      <c r="D27" s="9"/>
      <c r="E27" s="90" t="s">
        <v>426</v>
      </c>
      <c r="F27" s="61"/>
      <c r="G27" s="9" t="s">
        <v>344</v>
      </c>
      <c r="H27" s="20"/>
      <c r="I27" s="92" t="s">
        <v>333</v>
      </c>
      <c r="J27" s="37"/>
      <c r="K27" s="9" t="s">
        <v>416</v>
      </c>
      <c r="L27" s="20"/>
      <c r="M27" s="38" t="s">
        <v>373</v>
      </c>
      <c r="N27" s="59"/>
      <c r="O27" s="6" t="s">
        <v>429</v>
      </c>
      <c r="P27" s="33"/>
      <c r="Q27" s="34"/>
      <c r="R27" s="34"/>
      <c r="S27" s="34"/>
      <c r="T27" s="123"/>
      <c r="U27" s="9"/>
    </row>
    <row r="28" spans="1:21">
      <c r="A28" s="9"/>
      <c r="B28" s="9"/>
      <c r="C28" s="9"/>
      <c r="D28" s="9"/>
      <c r="E28" s="51" t="s">
        <v>343</v>
      </c>
      <c r="F28" s="59"/>
      <c r="G28" s="39" t="s">
        <v>342</v>
      </c>
      <c r="H28" s="91"/>
      <c r="I28" s="93" t="s">
        <v>483</v>
      </c>
      <c r="J28" s="37"/>
      <c r="K28" s="9" t="s">
        <v>468</v>
      </c>
      <c r="L28" s="20"/>
      <c r="M28" s="9" t="s">
        <v>387</v>
      </c>
      <c r="N28" s="9"/>
      <c r="O28" s="7" t="s">
        <v>444</v>
      </c>
      <c r="P28" s="20"/>
      <c r="Q28" s="9"/>
      <c r="R28" s="9"/>
      <c r="S28" s="9"/>
      <c r="T28" s="120"/>
      <c r="U28" s="9"/>
    </row>
    <row r="29" spans="1:21" ht="15" thickBot="1">
      <c r="A29" s="9"/>
      <c r="B29" s="9"/>
      <c r="C29" s="9"/>
      <c r="D29" s="9"/>
      <c r="E29" s="10" t="s">
        <v>320</v>
      </c>
      <c r="F29" s="22"/>
      <c r="G29" s="21" t="s">
        <v>454</v>
      </c>
      <c r="H29" s="22"/>
      <c r="I29" s="10"/>
      <c r="J29" s="22"/>
      <c r="K29" s="21" t="s">
        <v>473</v>
      </c>
      <c r="L29" s="22"/>
      <c r="M29" s="10" t="s">
        <v>400</v>
      </c>
      <c r="N29" s="22"/>
      <c r="O29" s="43"/>
      <c r="P29" s="42"/>
      <c r="Q29" s="9"/>
      <c r="R29" s="9"/>
      <c r="S29" s="9"/>
      <c r="T29" s="120"/>
      <c r="U29" s="9"/>
    </row>
    <row r="30" spans="1:21">
      <c r="A30" s="9"/>
      <c r="B30" s="9" t="s">
        <v>431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120"/>
      <c r="U30" s="9"/>
    </row>
    <row r="31" spans="1:21">
      <c r="A31" s="9"/>
      <c r="B31" t="s">
        <v>427</v>
      </c>
      <c r="K31" s="9"/>
      <c r="L31" s="9"/>
      <c r="M31" s="9"/>
      <c r="N31" s="9"/>
      <c r="O31" s="9"/>
      <c r="P31" s="9"/>
      <c r="Q31" s="9"/>
      <c r="R31" s="9"/>
      <c r="S31" s="9"/>
      <c r="T31" s="120"/>
      <c r="U31" s="9"/>
    </row>
    <row r="32" spans="1:21">
      <c r="B32" s="2" t="s">
        <v>46</v>
      </c>
      <c r="C32" s="2"/>
      <c r="D32" s="2"/>
    </row>
    <row r="38" spans="1:1" ht="18.5">
      <c r="A38" s="1"/>
    </row>
    <row r="39" spans="1:1" ht="18.5">
      <c r="A39" s="1"/>
    </row>
  </sheetData>
  <sortState ref="B13:T14">
    <sortCondition ref="B13:B14"/>
  </sortState>
  <pageMargins left="0.7" right="0.7" top="0.75" bottom="0.75" header="0.3" footer="0.3"/>
  <pageSetup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zoomScaleNormal="100" workbookViewId="0">
      <pane xSplit="4" topLeftCell="E1" activePane="topRight" state="frozen"/>
      <selection pane="topRight" activeCell="G13" sqref="G13"/>
    </sheetView>
  </sheetViews>
  <sheetFormatPr defaultRowHeight="14.5"/>
  <cols>
    <col min="1" max="1" width="3.81640625" customWidth="1"/>
    <col min="2" max="2" width="14.1796875" customWidth="1"/>
    <col min="3" max="4" width="5.6328125" customWidth="1"/>
    <col min="5" max="5" width="6.6328125" customWidth="1"/>
    <col min="6" max="6" width="6.1796875" customWidth="1"/>
    <col min="7" max="7" width="6.81640625" customWidth="1"/>
    <col min="8" max="8" width="7.36328125" customWidth="1"/>
    <col min="9" max="9" width="6.81640625" customWidth="1"/>
    <col min="10" max="10" width="5.90625" customWidth="1"/>
    <col min="11" max="11" width="7.1796875" customWidth="1"/>
    <col min="12" max="12" width="6.1796875" customWidth="1"/>
    <col min="13" max="13" width="6.81640625" customWidth="1"/>
    <col min="14" max="14" width="6.08984375" customWidth="1"/>
    <col min="15" max="15" width="6.81640625" customWidth="1"/>
    <col min="16" max="16" width="6.36328125" customWidth="1"/>
    <col min="17" max="17" width="5.453125" customWidth="1"/>
    <col min="18" max="18" width="5.81640625" customWidth="1"/>
    <col min="19" max="19" width="0" hidden="1" customWidth="1"/>
    <col min="20" max="20" width="8.81640625" style="5"/>
  </cols>
  <sheetData>
    <row r="1" spans="1:22" ht="15" thickBot="1">
      <c r="A1" s="9"/>
      <c r="B1" s="9" t="s">
        <v>96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 t="s">
        <v>5</v>
      </c>
      <c r="R1" s="9" t="s">
        <v>5</v>
      </c>
      <c r="S1" s="9"/>
      <c r="T1" s="16"/>
      <c r="U1" s="9"/>
      <c r="V1" s="9"/>
    </row>
    <row r="2" spans="1:22" s="2" customFormat="1" ht="15" thickBot="1">
      <c r="A2" s="17"/>
      <c r="B2" s="147" t="s">
        <v>0</v>
      </c>
      <c r="C2" s="148" t="s">
        <v>18</v>
      </c>
      <c r="D2" s="148" t="s">
        <v>100</v>
      </c>
      <c r="E2" s="149" t="s">
        <v>246</v>
      </c>
      <c r="F2" s="150" t="s">
        <v>247</v>
      </c>
      <c r="G2" s="151" t="s">
        <v>33</v>
      </c>
      <c r="H2" s="152" t="s">
        <v>34</v>
      </c>
      <c r="I2" s="153" t="s">
        <v>35</v>
      </c>
      <c r="J2" s="150" t="s">
        <v>36</v>
      </c>
      <c r="K2" s="151" t="s">
        <v>1</v>
      </c>
      <c r="L2" s="152" t="s">
        <v>2</v>
      </c>
      <c r="M2" s="153" t="s">
        <v>3</v>
      </c>
      <c r="N2" s="150" t="s">
        <v>4</v>
      </c>
      <c r="O2" s="153" t="s">
        <v>63</v>
      </c>
      <c r="P2" s="150" t="s">
        <v>64</v>
      </c>
      <c r="Q2" s="153" t="s">
        <v>6</v>
      </c>
      <c r="R2" s="149" t="s">
        <v>7</v>
      </c>
      <c r="S2" s="152"/>
      <c r="T2" s="154" t="s">
        <v>8</v>
      </c>
      <c r="U2" s="19"/>
      <c r="V2" s="19"/>
    </row>
    <row r="3" spans="1:22">
      <c r="A3" s="15">
        <v>1</v>
      </c>
      <c r="B3" s="126" t="s">
        <v>21</v>
      </c>
      <c r="C3" s="126" t="s">
        <v>98</v>
      </c>
      <c r="D3" s="127" t="s">
        <v>102</v>
      </c>
      <c r="E3" s="126">
        <v>8</v>
      </c>
      <c r="F3" s="131">
        <v>0</v>
      </c>
      <c r="G3" s="133">
        <v>6</v>
      </c>
      <c r="H3" s="127">
        <v>0</v>
      </c>
      <c r="I3" s="130">
        <v>6</v>
      </c>
      <c r="J3" s="131">
        <v>0</v>
      </c>
      <c r="K3" s="133">
        <v>4</v>
      </c>
      <c r="L3" s="127">
        <v>0</v>
      </c>
      <c r="M3" s="130">
        <v>6</v>
      </c>
      <c r="N3" s="131">
        <v>0</v>
      </c>
      <c r="O3" s="130">
        <v>6</v>
      </c>
      <c r="P3" s="131">
        <v>0</v>
      </c>
      <c r="Q3" s="130">
        <f t="shared" ref="Q3:Q25" si="0">SUM(E3,G3,I3,K3,M3,O3)</f>
        <v>36</v>
      </c>
      <c r="R3" s="131">
        <f t="shared" ref="R3:R25" si="1">SUM(F3,H3,J3,L3,N3,P3)</f>
        <v>0</v>
      </c>
      <c r="S3" s="142"/>
      <c r="T3" s="143">
        <f t="shared" ref="T3:T21" si="2">Q3/(Q3+R3)</f>
        <v>1</v>
      </c>
      <c r="U3" s="9" t="s">
        <v>443</v>
      </c>
      <c r="V3" s="9"/>
    </row>
    <row r="4" spans="1:22">
      <c r="A4" s="15">
        <v>2</v>
      </c>
      <c r="B4" s="132" t="s">
        <v>23</v>
      </c>
      <c r="C4" s="132" t="s">
        <v>99</v>
      </c>
      <c r="D4" s="135" t="s">
        <v>101</v>
      </c>
      <c r="E4" s="140">
        <v>5</v>
      </c>
      <c r="F4" s="137">
        <v>0</v>
      </c>
      <c r="G4" s="144">
        <v>3</v>
      </c>
      <c r="H4" s="145">
        <v>0</v>
      </c>
      <c r="I4" s="136">
        <v>7</v>
      </c>
      <c r="J4" s="137">
        <v>0</v>
      </c>
      <c r="K4" s="144">
        <v>5</v>
      </c>
      <c r="L4" s="145">
        <v>0</v>
      </c>
      <c r="M4" s="136">
        <v>7</v>
      </c>
      <c r="N4" s="137">
        <v>0</v>
      </c>
      <c r="O4" s="136">
        <v>6</v>
      </c>
      <c r="P4" s="137">
        <v>1</v>
      </c>
      <c r="Q4" s="130">
        <f t="shared" si="0"/>
        <v>33</v>
      </c>
      <c r="R4" s="131">
        <f t="shared" si="1"/>
        <v>1</v>
      </c>
      <c r="S4" s="139"/>
      <c r="T4" s="143">
        <f t="shared" si="2"/>
        <v>0.97058823529411764</v>
      </c>
      <c r="U4" s="9"/>
      <c r="V4" s="9"/>
    </row>
    <row r="5" spans="1:22">
      <c r="A5" s="15">
        <v>3</v>
      </c>
      <c r="B5" s="132" t="s">
        <v>9</v>
      </c>
      <c r="C5" s="132" t="s">
        <v>97</v>
      </c>
      <c r="D5" s="135" t="s">
        <v>101</v>
      </c>
      <c r="E5" s="140">
        <v>4</v>
      </c>
      <c r="F5" s="137">
        <v>1</v>
      </c>
      <c r="G5" s="144">
        <v>4</v>
      </c>
      <c r="H5" s="145">
        <v>2</v>
      </c>
      <c r="I5" s="136">
        <v>6</v>
      </c>
      <c r="J5" s="137">
        <v>1</v>
      </c>
      <c r="K5" s="144">
        <v>7</v>
      </c>
      <c r="L5" s="145">
        <v>0</v>
      </c>
      <c r="M5" s="136">
        <v>3</v>
      </c>
      <c r="N5" s="137">
        <v>0</v>
      </c>
      <c r="O5" s="136">
        <v>7</v>
      </c>
      <c r="P5" s="137">
        <v>0</v>
      </c>
      <c r="Q5" s="130">
        <f t="shared" si="0"/>
        <v>31</v>
      </c>
      <c r="R5" s="131">
        <f t="shared" si="1"/>
        <v>4</v>
      </c>
      <c r="S5" s="139"/>
      <c r="T5" s="143">
        <f t="shared" si="2"/>
        <v>0.88571428571428568</v>
      </c>
      <c r="U5" s="9"/>
      <c r="V5" s="9"/>
    </row>
    <row r="6" spans="1:22">
      <c r="A6" s="15">
        <v>4</v>
      </c>
      <c r="B6" s="132" t="s">
        <v>44</v>
      </c>
      <c r="C6" s="132" t="s">
        <v>97</v>
      </c>
      <c r="D6" s="135" t="s">
        <v>101</v>
      </c>
      <c r="E6" s="140">
        <v>3</v>
      </c>
      <c r="F6" s="137">
        <v>2</v>
      </c>
      <c r="G6" s="144">
        <v>5</v>
      </c>
      <c r="H6" s="145">
        <v>1</v>
      </c>
      <c r="I6" s="136">
        <v>6</v>
      </c>
      <c r="J6" s="137">
        <v>1</v>
      </c>
      <c r="K6" s="144">
        <v>6</v>
      </c>
      <c r="L6" s="145">
        <v>1</v>
      </c>
      <c r="M6" s="136">
        <v>2</v>
      </c>
      <c r="N6" s="137">
        <v>1</v>
      </c>
      <c r="O6" s="136">
        <v>6</v>
      </c>
      <c r="P6" s="137">
        <v>1</v>
      </c>
      <c r="Q6" s="130">
        <f t="shared" si="0"/>
        <v>28</v>
      </c>
      <c r="R6" s="131">
        <f t="shared" si="1"/>
        <v>7</v>
      </c>
      <c r="S6" s="139"/>
      <c r="T6" s="143">
        <f t="shared" si="2"/>
        <v>0.8</v>
      </c>
      <c r="U6" s="9"/>
      <c r="V6" s="9"/>
    </row>
    <row r="7" spans="1:22">
      <c r="A7" s="15">
        <v>5</v>
      </c>
      <c r="B7" s="132" t="s">
        <v>31</v>
      </c>
      <c r="C7" s="132" t="s">
        <v>19</v>
      </c>
      <c r="D7" s="135" t="s">
        <v>102</v>
      </c>
      <c r="E7" s="132">
        <v>3</v>
      </c>
      <c r="F7" s="139">
        <v>0</v>
      </c>
      <c r="G7" s="146">
        <v>2</v>
      </c>
      <c r="H7" s="135">
        <v>1</v>
      </c>
      <c r="I7" s="138">
        <v>6</v>
      </c>
      <c r="J7" s="139">
        <v>2</v>
      </c>
      <c r="K7" s="146">
        <v>2</v>
      </c>
      <c r="L7" s="135">
        <v>2</v>
      </c>
      <c r="M7" s="138">
        <v>1</v>
      </c>
      <c r="N7" s="139">
        <v>2</v>
      </c>
      <c r="O7" s="138">
        <v>7</v>
      </c>
      <c r="P7" s="139">
        <v>1</v>
      </c>
      <c r="Q7" s="130">
        <f t="shared" si="0"/>
        <v>21</v>
      </c>
      <c r="R7" s="131">
        <f t="shared" si="1"/>
        <v>8</v>
      </c>
      <c r="S7" s="139"/>
      <c r="T7" s="143">
        <f t="shared" si="2"/>
        <v>0.72413793103448276</v>
      </c>
      <c r="U7" s="9"/>
      <c r="V7" s="9"/>
    </row>
    <row r="8" spans="1:22">
      <c r="A8" s="15">
        <v>6</v>
      </c>
      <c r="B8" s="132" t="s">
        <v>14</v>
      </c>
      <c r="C8" s="132" t="s">
        <v>20</v>
      </c>
      <c r="D8" s="135" t="s">
        <v>101</v>
      </c>
      <c r="E8" s="132">
        <v>6</v>
      </c>
      <c r="F8" s="139">
        <v>2</v>
      </c>
      <c r="G8" s="144">
        <v>7</v>
      </c>
      <c r="H8" s="145">
        <v>0</v>
      </c>
      <c r="I8" s="136">
        <v>5</v>
      </c>
      <c r="J8" s="137">
        <v>3</v>
      </c>
      <c r="K8" s="146">
        <v>5</v>
      </c>
      <c r="L8" s="135">
        <v>2</v>
      </c>
      <c r="M8" s="138">
        <v>6</v>
      </c>
      <c r="N8" s="139">
        <v>1</v>
      </c>
      <c r="O8" s="138">
        <v>3</v>
      </c>
      <c r="P8" s="139">
        <v>5</v>
      </c>
      <c r="Q8" s="130">
        <f t="shared" si="0"/>
        <v>32</v>
      </c>
      <c r="R8" s="131">
        <f t="shared" si="1"/>
        <v>13</v>
      </c>
      <c r="S8" s="139"/>
      <c r="T8" s="143">
        <f t="shared" si="2"/>
        <v>0.71111111111111114</v>
      </c>
      <c r="U8" s="9"/>
      <c r="V8" s="9"/>
    </row>
    <row r="9" spans="1:22">
      <c r="A9" s="15">
        <v>7</v>
      </c>
      <c r="B9" s="132" t="s">
        <v>43</v>
      </c>
      <c r="C9" s="132" t="s">
        <v>20</v>
      </c>
      <c r="D9" s="135" t="s">
        <v>102</v>
      </c>
      <c r="E9" s="132">
        <v>5</v>
      </c>
      <c r="F9" s="139">
        <v>3</v>
      </c>
      <c r="G9" s="146">
        <v>6</v>
      </c>
      <c r="H9" s="135">
        <v>1</v>
      </c>
      <c r="I9" s="138">
        <v>5</v>
      </c>
      <c r="J9" s="139">
        <v>1</v>
      </c>
      <c r="K9" s="146">
        <v>3</v>
      </c>
      <c r="L9" s="135">
        <v>4</v>
      </c>
      <c r="M9" s="138">
        <v>5</v>
      </c>
      <c r="N9" s="139">
        <v>2</v>
      </c>
      <c r="O9" s="138">
        <v>4</v>
      </c>
      <c r="P9" s="139">
        <v>2</v>
      </c>
      <c r="Q9" s="130">
        <f t="shared" si="0"/>
        <v>28</v>
      </c>
      <c r="R9" s="131">
        <f t="shared" si="1"/>
        <v>13</v>
      </c>
      <c r="S9" s="139"/>
      <c r="T9" s="143">
        <f t="shared" si="2"/>
        <v>0.68292682926829273</v>
      </c>
      <c r="U9" s="9"/>
      <c r="V9" s="9"/>
    </row>
    <row r="10" spans="1:22">
      <c r="A10" s="15">
        <v>8</v>
      </c>
      <c r="B10" s="132" t="s">
        <v>22</v>
      </c>
      <c r="C10" s="132" t="s">
        <v>98</v>
      </c>
      <c r="D10" s="135" t="s">
        <v>101</v>
      </c>
      <c r="E10" s="132">
        <v>7</v>
      </c>
      <c r="F10" s="139">
        <v>1</v>
      </c>
      <c r="G10" s="146">
        <v>2</v>
      </c>
      <c r="H10" s="135">
        <v>4</v>
      </c>
      <c r="I10" s="138">
        <v>5</v>
      </c>
      <c r="J10" s="139">
        <v>4</v>
      </c>
      <c r="K10" s="146">
        <v>3</v>
      </c>
      <c r="L10" s="135">
        <v>1</v>
      </c>
      <c r="M10" s="138">
        <v>5</v>
      </c>
      <c r="N10" s="139">
        <v>1</v>
      </c>
      <c r="O10" s="138">
        <v>5</v>
      </c>
      <c r="P10" s="139">
        <v>4</v>
      </c>
      <c r="Q10" s="130">
        <f t="shared" si="0"/>
        <v>27</v>
      </c>
      <c r="R10" s="131">
        <f t="shared" si="1"/>
        <v>15</v>
      </c>
      <c r="S10" s="139"/>
      <c r="T10" s="143">
        <f t="shared" si="2"/>
        <v>0.6428571428571429</v>
      </c>
      <c r="U10" s="9"/>
      <c r="V10" s="9"/>
    </row>
    <row r="11" spans="1:22">
      <c r="A11" s="15">
        <v>9</v>
      </c>
      <c r="B11" s="132" t="s">
        <v>11</v>
      </c>
      <c r="C11" s="132" t="s">
        <v>30</v>
      </c>
      <c r="D11" s="135" t="s">
        <v>102</v>
      </c>
      <c r="E11" s="132">
        <v>2</v>
      </c>
      <c r="F11" s="139">
        <v>1</v>
      </c>
      <c r="G11" s="146">
        <v>5</v>
      </c>
      <c r="H11" s="135">
        <v>2</v>
      </c>
      <c r="I11" s="138">
        <v>4</v>
      </c>
      <c r="J11" s="139">
        <v>3</v>
      </c>
      <c r="K11" s="146">
        <v>4</v>
      </c>
      <c r="L11" s="135">
        <v>1</v>
      </c>
      <c r="M11" s="138">
        <v>4</v>
      </c>
      <c r="N11" s="139">
        <v>2</v>
      </c>
      <c r="O11" s="138">
        <v>2</v>
      </c>
      <c r="P11" s="139">
        <v>5</v>
      </c>
      <c r="Q11" s="130">
        <f t="shared" si="0"/>
        <v>21</v>
      </c>
      <c r="R11" s="131">
        <f t="shared" si="1"/>
        <v>14</v>
      </c>
      <c r="S11" s="139"/>
      <c r="T11" s="143">
        <f t="shared" si="2"/>
        <v>0.6</v>
      </c>
      <c r="U11" s="9"/>
      <c r="V11" s="9"/>
    </row>
    <row r="12" spans="1:22">
      <c r="A12" s="15">
        <v>10</v>
      </c>
      <c r="B12" s="132" t="s">
        <v>42</v>
      </c>
      <c r="C12" s="132" t="s">
        <v>97</v>
      </c>
      <c r="D12" s="135" t="s">
        <v>101</v>
      </c>
      <c r="E12" s="140">
        <v>1</v>
      </c>
      <c r="F12" s="137">
        <v>4</v>
      </c>
      <c r="G12" s="144">
        <v>3</v>
      </c>
      <c r="H12" s="145">
        <v>3</v>
      </c>
      <c r="I12" s="136">
        <v>3</v>
      </c>
      <c r="J12" s="137">
        <v>4</v>
      </c>
      <c r="K12" s="144">
        <v>4</v>
      </c>
      <c r="L12" s="145">
        <v>3</v>
      </c>
      <c r="M12" s="136">
        <v>0</v>
      </c>
      <c r="N12" s="137">
        <v>3</v>
      </c>
      <c r="O12" s="136">
        <v>6</v>
      </c>
      <c r="P12" s="137">
        <v>1</v>
      </c>
      <c r="Q12" s="130">
        <f t="shared" si="0"/>
        <v>17</v>
      </c>
      <c r="R12" s="131">
        <f t="shared" si="1"/>
        <v>18</v>
      </c>
      <c r="S12" s="139"/>
      <c r="T12" s="143">
        <f t="shared" si="2"/>
        <v>0.48571428571428571</v>
      </c>
      <c r="U12" s="9"/>
      <c r="V12" s="9"/>
    </row>
    <row r="13" spans="1:22">
      <c r="A13" s="15">
        <v>11</v>
      </c>
      <c r="B13" s="13" t="s">
        <v>29</v>
      </c>
      <c r="C13" s="13" t="s">
        <v>99</v>
      </c>
      <c r="D13" s="46" t="s">
        <v>101</v>
      </c>
      <c r="E13" s="13">
        <v>2</v>
      </c>
      <c r="F13" s="25">
        <v>3</v>
      </c>
      <c r="G13" s="26">
        <v>1</v>
      </c>
      <c r="H13" s="46">
        <v>2</v>
      </c>
      <c r="I13" s="24">
        <v>3</v>
      </c>
      <c r="J13" s="25">
        <v>4</v>
      </c>
      <c r="K13" s="26">
        <v>3</v>
      </c>
      <c r="L13" s="46">
        <v>2</v>
      </c>
      <c r="M13" s="24">
        <v>4</v>
      </c>
      <c r="N13" s="25">
        <v>3</v>
      </c>
      <c r="O13" s="24">
        <v>2</v>
      </c>
      <c r="P13" s="25">
        <v>5</v>
      </c>
      <c r="Q13" s="80">
        <f t="shared" si="0"/>
        <v>15</v>
      </c>
      <c r="R13" s="79">
        <f t="shared" si="1"/>
        <v>19</v>
      </c>
      <c r="S13" s="25"/>
      <c r="T13" s="81">
        <f t="shared" si="2"/>
        <v>0.44117647058823528</v>
      </c>
      <c r="U13" s="9"/>
      <c r="V13" s="9"/>
    </row>
    <row r="14" spans="1:22">
      <c r="A14" s="15">
        <v>12</v>
      </c>
      <c r="B14" s="13" t="s">
        <v>45</v>
      </c>
      <c r="C14" s="13" t="s">
        <v>98</v>
      </c>
      <c r="D14" s="46" t="s">
        <v>102</v>
      </c>
      <c r="E14" s="13">
        <v>3</v>
      </c>
      <c r="F14" s="25">
        <v>5</v>
      </c>
      <c r="G14" s="26">
        <v>1</v>
      </c>
      <c r="H14" s="46">
        <v>5</v>
      </c>
      <c r="I14" s="24">
        <v>4</v>
      </c>
      <c r="J14" s="25">
        <v>2</v>
      </c>
      <c r="K14" s="26">
        <v>0</v>
      </c>
      <c r="L14" s="46">
        <v>4</v>
      </c>
      <c r="M14" s="24">
        <v>3</v>
      </c>
      <c r="N14" s="25">
        <v>3</v>
      </c>
      <c r="O14" s="24">
        <v>4</v>
      </c>
      <c r="P14" s="25">
        <v>2</v>
      </c>
      <c r="Q14" s="80">
        <f t="shared" si="0"/>
        <v>15</v>
      </c>
      <c r="R14" s="79">
        <f t="shared" si="1"/>
        <v>21</v>
      </c>
      <c r="S14" s="25"/>
      <c r="T14" s="81">
        <f t="shared" si="2"/>
        <v>0.41666666666666669</v>
      </c>
      <c r="U14" s="9"/>
      <c r="V14" s="9"/>
    </row>
    <row r="15" spans="1:22">
      <c r="A15" s="15">
        <v>13</v>
      </c>
      <c r="B15" s="13" t="s">
        <v>16</v>
      </c>
      <c r="C15" s="13" t="s">
        <v>20</v>
      </c>
      <c r="D15" s="46" t="s">
        <v>102</v>
      </c>
      <c r="E15" s="13">
        <v>4</v>
      </c>
      <c r="F15" s="25">
        <v>4</v>
      </c>
      <c r="G15" s="26">
        <v>2</v>
      </c>
      <c r="H15" s="46">
        <v>5</v>
      </c>
      <c r="I15" s="27">
        <v>2</v>
      </c>
      <c r="J15" s="28">
        <v>4</v>
      </c>
      <c r="K15" s="49">
        <v>2</v>
      </c>
      <c r="L15" s="47">
        <v>5</v>
      </c>
      <c r="M15" s="27">
        <v>2</v>
      </c>
      <c r="N15" s="28">
        <v>5</v>
      </c>
      <c r="O15" s="24">
        <v>1</v>
      </c>
      <c r="P15" s="25">
        <v>5</v>
      </c>
      <c r="Q15" s="80">
        <f t="shared" si="0"/>
        <v>13</v>
      </c>
      <c r="R15" s="79">
        <f t="shared" si="1"/>
        <v>28</v>
      </c>
      <c r="S15" s="25"/>
      <c r="T15" s="81">
        <f t="shared" si="2"/>
        <v>0.31707317073170732</v>
      </c>
      <c r="U15" s="9"/>
      <c r="V15" s="9"/>
    </row>
    <row r="16" spans="1:22">
      <c r="A16" s="15">
        <v>14</v>
      </c>
      <c r="B16" s="13" t="s">
        <v>24</v>
      </c>
      <c r="C16" s="13" t="s">
        <v>99</v>
      </c>
      <c r="D16" s="46" t="s">
        <v>101</v>
      </c>
      <c r="E16" s="13">
        <v>0</v>
      </c>
      <c r="F16" s="25">
        <v>5</v>
      </c>
      <c r="G16" s="26">
        <v>1</v>
      </c>
      <c r="H16" s="46">
        <v>3</v>
      </c>
      <c r="I16" s="24">
        <v>2</v>
      </c>
      <c r="J16" s="25">
        <v>5</v>
      </c>
      <c r="K16" s="26">
        <v>2</v>
      </c>
      <c r="L16" s="46">
        <v>3</v>
      </c>
      <c r="M16" s="24">
        <v>3</v>
      </c>
      <c r="N16" s="25">
        <v>4</v>
      </c>
      <c r="O16" s="24">
        <v>2</v>
      </c>
      <c r="P16" s="25">
        <v>5</v>
      </c>
      <c r="Q16" s="80">
        <f t="shared" si="0"/>
        <v>10</v>
      </c>
      <c r="R16" s="79">
        <f t="shared" si="1"/>
        <v>25</v>
      </c>
      <c r="S16" s="28"/>
      <c r="T16" s="81">
        <f t="shared" si="2"/>
        <v>0.2857142857142857</v>
      </c>
      <c r="U16" s="9"/>
      <c r="V16" s="9"/>
    </row>
    <row r="17" spans="1:22">
      <c r="A17" s="15">
        <v>15</v>
      </c>
      <c r="B17" s="13" t="s">
        <v>25</v>
      </c>
      <c r="C17" s="13" t="s">
        <v>30</v>
      </c>
      <c r="D17" s="46" t="s">
        <v>102</v>
      </c>
      <c r="E17" s="13">
        <v>1</v>
      </c>
      <c r="F17" s="25">
        <v>2</v>
      </c>
      <c r="G17" s="26">
        <v>3</v>
      </c>
      <c r="H17" s="46">
        <v>4</v>
      </c>
      <c r="I17" s="24">
        <v>2</v>
      </c>
      <c r="J17" s="25">
        <v>5</v>
      </c>
      <c r="K17" s="26">
        <v>1</v>
      </c>
      <c r="L17" s="46">
        <v>4</v>
      </c>
      <c r="M17" s="24">
        <v>2</v>
      </c>
      <c r="N17" s="25">
        <v>4</v>
      </c>
      <c r="O17" s="24">
        <v>0</v>
      </c>
      <c r="P17" s="25">
        <v>7</v>
      </c>
      <c r="Q17" s="80">
        <f t="shared" si="0"/>
        <v>9</v>
      </c>
      <c r="R17" s="79">
        <f t="shared" si="1"/>
        <v>26</v>
      </c>
      <c r="S17" s="25"/>
      <c r="T17" s="81">
        <f t="shared" si="2"/>
        <v>0.25714285714285712</v>
      </c>
      <c r="U17" s="9"/>
      <c r="V17" s="9"/>
    </row>
    <row r="18" spans="1:22">
      <c r="A18" s="15">
        <v>16</v>
      </c>
      <c r="B18" s="13" t="s">
        <v>26</v>
      </c>
      <c r="C18" s="13" t="s">
        <v>98</v>
      </c>
      <c r="D18" s="46" t="s">
        <v>102</v>
      </c>
      <c r="E18" s="29">
        <v>2</v>
      </c>
      <c r="F18" s="28">
        <v>6</v>
      </c>
      <c r="G18" s="114">
        <v>0</v>
      </c>
      <c r="H18" s="115">
        <v>6</v>
      </c>
      <c r="I18" s="30">
        <v>1</v>
      </c>
      <c r="J18" s="31">
        <v>5</v>
      </c>
      <c r="K18" s="26">
        <v>1</v>
      </c>
      <c r="L18" s="46">
        <v>3</v>
      </c>
      <c r="M18" s="24">
        <v>1</v>
      </c>
      <c r="N18" s="25">
        <v>5</v>
      </c>
      <c r="O18" s="30">
        <v>4</v>
      </c>
      <c r="P18" s="31">
        <v>2</v>
      </c>
      <c r="Q18" s="80">
        <f t="shared" si="0"/>
        <v>9</v>
      </c>
      <c r="R18" s="79">
        <f t="shared" si="1"/>
        <v>27</v>
      </c>
      <c r="S18" s="25"/>
      <c r="T18" s="81">
        <f t="shared" si="2"/>
        <v>0.25</v>
      </c>
      <c r="U18" s="9"/>
      <c r="V18" s="9"/>
    </row>
    <row r="19" spans="1:22">
      <c r="A19" s="15">
        <v>17</v>
      </c>
      <c r="B19" s="13" t="s">
        <v>233</v>
      </c>
      <c r="C19" s="13" t="s">
        <v>20</v>
      </c>
      <c r="D19" s="46" t="s">
        <v>102</v>
      </c>
      <c r="E19" s="13">
        <v>0</v>
      </c>
      <c r="F19" s="25">
        <v>8</v>
      </c>
      <c r="G19" s="44">
        <v>4</v>
      </c>
      <c r="H19" s="48">
        <v>3</v>
      </c>
      <c r="I19" s="24">
        <v>0</v>
      </c>
      <c r="J19" s="25">
        <v>6</v>
      </c>
      <c r="K19" s="26">
        <v>1</v>
      </c>
      <c r="L19" s="46">
        <v>6</v>
      </c>
      <c r="M19" s="24">
        <v>0</v>
      </c>
      <c r="N19" s="25">
        <v>7</v>
      </c>
      <c r="O19" s="24">
        <v>1</v>
      </c>
      <c r="P19" s="25">
        <v>5</v>
      </c>
      <c r="Q19" s="80">
        <f t="shared" si="0"/>
        <v>6</v>
      </c>
      <c r="R19" s="79">
        <f t="shared" si="1"/>
        <v>35</v>
      </c>
      <c r="S19" s="25"/>
      <c r="T19" s="81">
        <f t="shared" si="2"/>
        <v>0.14634146341463414</v>
      </c>
      <c r="U19" s="9"/>
      <c r="V19" s="9"/>
    </row>
    <row r="20" spans="1:22">
      <c r="A20" s="15">
        <v>18</v>
      </c>
      <c r="B20" s="13" t="s">
        <v>13</v>
      </c>
      <c r="C20" s="13" t="s">
        <v>20</v>
      </c>
      <c r="D20" s="46" t="s">
        <v>101</v>
      </c>
      <c r="E20" s="13">
        <v>1</v>
      </c>
      <c r="F20" s="25">
        <v>7</v>
      </c>
      <c r="G20" s="44">
        <v>1</v>
      </c>
      <c r="H20" s="48">
        <v>6</v>
      </c>
      <c r="I20" s="30">
        <v>0</v>
      </c>
      <c r="J20" s="31">
        <v>8</v>
      </c>
      <c r="K20" s="26">
        <v>0</v>
      </c>
      <c r="L20" s="46">
        <v>7</v>
      </c>
      <c r="M20" s="24">
        <v>1</v>
      </c>
      <c r="N20" s="25">
        <v>6</v>
      </c>
      <c r="O20" s="30">
        <v>1</v>
      </c>
      <c r="P20" s="31">
        <v>7</v>
      </c>
      <c r="Q20" s="80">
        <f t="shared" si="0"/>
        <v>4</v>
      </c>
      <c r="R20" s="79">
        <f t="shared" si="1"/>
        <v>41</v>
      </c>
      <c r="S20" s="25"/>
      <c r="T20" s="81">
        <f t="shared" si="2"/>
        <v>8.8888888888888892E-2</v>
      </c>
      <c r="U20" s="9"/>
      <c r="V20" s="9"/>
    </row>
    <row r="21" spans="1:22">
      <c r="A21" s="15">
        <v>19</v>
      </c>
      <c r="B21" s="13" t="s">
        <v>17</v>
      </c>
      <c r="C21" s="13" t="s">
        <v>30</v>
      </c>
      <c r="D21" s="46" t="s">
        <v>101</v>
      </c>
      <c r="E21" s="32">
        <v>0</v>
      </c>
      <c r="F21" s="31">
        <v>3</v>
      </c>
      <c r="G21" s="44">
        <v>0</v>
      </c>
      <c r="H21" s="48">
        <v>7</v>
      </c>
      <c r="I21" s="30">
        <v>1</v>
      </c>
      <c r="J21" s="31">
        <v>8</v>
      </c>
      <c r="K21" s="26">
        <v>0</v>
      </c>
      <c r="L21" s="46">
        <v>5</v>
      </c>
      <c r="M21" s="24">
        <v>0</v>
      </c>
      <c r="N21" s="25">
        <v>6</v>
      </c>
      <c r="O21" s="30">
        <v>0</v>
      </c>
      <c r="P21" s="31">
        <v>9</v>
      </c>
      <c r="Q21" s="80">
        <f t="shared" si="0"/>
        <v>1</v>
      </c>
      <c r="R21" s="79">
        <f t="shared" si="1"/>
        <v>38</v>
      </c>
      <c r="S21" s="25"/>
      <c r="T21" s="81">
        <f t="shared" si="2"/>
        <v>2.564102564102564E-2</v>
      </c>
      <c r="U21" s="9"/>
      <c r="V21" s="9"/>
    </row>
    <row r="22" spans="1:22">
      <c r="A22" s="15">
        <v>20</v>
      </c>
      <c r="B22" s="13" t="s">
        <v>232</v>
      </c>
      <c r="C22" s="13" t="s">
        <v>19</v>
      </c>
      <c r="D22" s="46" t="s">
        <v>101</v>
      </c>
      <c r="E22" s="13" t="s">
        <v>248</v>
      </c>
      <c r="F22" s="25" t="s">
        <v>248</v>
      </c>
      <c r="G22" s="26" t="s">
        <v>248</v>
      </c>
      <c r="H22" s="46" t="s">
        <v>248</v>
      </c>
      <c r="I22" s="24" t="s">
        <v>248</v>
      </c>
      <c r="J22" s="25" t="s">
        <v>248</v>
      </c>
      <c r="K22" s="26" t="s">
        <v>248</v>
      </c>
      <c r="L22" s="46" t="s">
        <v>248</v>
      </c>
      <c r="M22" s="24" t="s">
        <v>248</v>
      </c>
      <c r="N22" s="25" t="s">
        <v>248</v>
      </c>
      <c r="O22" s="30" t="s">
        <v>248</v>
      </c>
      <c r="P22" s="31" t="s">
        <v>248</v>
      </c>
      <c r="Q22" s="80">
        <f t="shared" si="0"/>
        <v>0</v>
      </c>
      <c r="R22" s="79">
        <f t="shared" si="1"/>
        <v>0</v>
      </c>
      <c r="S22" s="25"/>
      <c r="T22" s="81">
        <v>0</v>
      </c>
      <c r="U22" s="9"/>
      <c r="V22" s="9"/>
    </row>
    <row r="23" spans="1:22">
      <c r="A23" s="15">
        <v>21</v>
      </c>
      <c r="B23" s="32" t="s">
        <v>15</v>
      </c>
      <c r="C23" s="32" t="s">
        <v>19</v>
      </c>
      <c r="D23" s="48" t="s">
        <v>102</v>
      </c>
      <c r="E23" s="32" t="s">
        <v>248</v>
      </c>
      <c r="F23" s="31" t="s">
        <v>248</v>
      </c>
      <c r="G23" s="44" t="s">
        <v>248</v>
      </c>
      <c r="H23" s="48" t="s">
        <v>248</v>
      </c>
      <c r="I23" s="30" t="s">
        <v>248</v>
      </c>
      <c r="J23" s="31" t="s">
        <v>248</v>
      </c>
      <c r="K23" s="44" t="s">
        <v>248</v>
      </c>
      <c r="L23" s="48" t="s">
        <v>248</v>
      </c>
      <c r="M23" s="30" t="s">
        <v>248</v>
      </c>
      <c r="N23" s="31" t="s">
        <v>248</v>
      </c>
      <c r="O23" s="30" t="s">
        <v>248</v>
      </c>
      <c r="P23" s="31" t="s">
        <v>248</v>
      </c>
      <c r="Q23" s="80">
        <f t="shared" si="0"/>
        <v>0</v>
      </c>
      <c r="R23" s="79">
        <f t="shared" si="1"/>
        <v>0</v>
      </c>
      <c r="S23" s="31"/>
      <c r="T23" s="81">
        <v>0</v>
      </c>
      <c r="U23" s="9"/>
      <c r="V23" s="9"/>
    </row>
    <row r="24" spans="1:22">
      <c r="A24" s="15">
        <v>22</v>
      </c>
      <c r="B24" s="13" t="s">
        <v>255</v>
      </c>
      <c r="C24" s="13" t="s">
        <v>20</v>
      </c>
      <c r="D24" s="46" t="s">
        <v>102</v>
      </c>
      <c r="E24" s="13" t="s">
        <v>248</v>
      </c>
      <c r="F24" s="25" t="s">
        <v>248</v>
      </c>
      <c r="G24" s="24" t="s">
        <v>248</v>
      </c>
      <c r="H24" s="25" t="s">
        <v>248</v>
      </c>
      <c r="I24" s="26" t="s">
        <v>248</v>
      </c>
      <c r="J24" s="13" t="s">
        <v>248</v>
      </c>
      <c r="K24" s="13" t="s">
        <v>248</v>
      </c>
      <c r="L24" s="13" t="s">
        <v>248</v>
      </c>
      <c r="M24" s="13" t="s">
        <v>248</v>
      </c>
      <c r="N24" s="13" t="s">
        <v>248</v>
      </c>
      <c r="O24" s="13" t="s">
        <v>248</v>
      </c>
      <c r="P24" s="13" t="s">
        <v>248</v>
      </c>
      <c r="Q24" s="80">
        <f t="shared" si="0"/>
        <v>0</v>
      </c>
      <c r="R24" s="79">
        <f t="shared" si="1"/>
        <v>0</v>
      </c>
      <c r="S24" s="13"/>
      <c r="T24" s="81">
        <v>0</v>
      </c>
      <c r="U24" s="9"/>
      <c r="V24" s="9"/>
    </row>
    <row r="25" spans="1:22" ht="15" thickBot="1">
      <c r="A25" s="15">
        <v>23</v>
      </c>
      <c r="B25" s="13" t="s">
        <v>28</v>
      </c>
      <c r="C25" s="13" t="s">
        <v>30</v>
      </c>
      <c r="D25" s="46" t="s">
        <v>102</v>
      </c>
      <c r="E25" s="102" t="s">
        <v>248</v>
      </c>
      <c r="F25" s="88" t="s">
        <v>248</v>
      </c>
      <c r="G25" s="87" t="s">
        <v>248</v>
      </c>
      <c r="H25" s="88" t="s">
        <v>248</v>
      </c>
      <c r="I25" s="26" t="s">
        <v>248</v>
      </c>
      <c r="J25" s="13" t="s">
        <v>248</v>
      </c>
      <c r="K25" s="13" t="s">
        <v>248</v>
      </c>
      <c r="L25" s="13" t="s">
        <v>248</v>
      </c>
      <c r="M25" s="13" t="s">
        <v>248</v>
      </c>
      <c r="N25" s="13" t="s">
        <v>248</v>
      </c>
      <c r="O25" s="13" t="s">
        <v>248</v>
      </c>
      <c r="P25" s="13" t="s">
        <v>248</v>
      </c>
      <c r="Q25" s="80">
        <f t="shared" si="0"/>
        <v>0</v>
      </c>
      <c r="R25" s="79">
        <f t="shared" si="1"/>
        <v>0</v>
      </c>
      <c r="S25" s="13"/>
      <c r="T25" s="81">
        <v>0</v>
      </c>
      <c r="U25" s="9"/>
      <c r="V25" s="9"/>
    </row>
    <row r="26" spans="1:22">
      <c r="A26" s="9"/>
      <c r="E26" s="141" t="s">
        <v>300</v>
      </c>
      <c r="F26" s="94" t="s">
        <v>467</v>
      </c>
      <c r="G26" s="62" t="s">
        <v>354</v>
      </c>
      <c r="H26" s="63"/>
      <c r="I26" s="93" t="s">
        <v>438</v>
      </c>
      <c r="J26" s="20"/>
      <c r="K26" s="57" t="s">
        <v>417</v>
      </c>
      <c r="L26" s="57"/>
      <c r="M26" s="7" t="s">
        <v>374</v>
      </c>
      <c r="N26" s="67"/>
      <c r="O26" s="57" t="s">
        <v>432</v>
      </c>
      <c r="P26" s="33"/>
      <c r="Q26" s="9"/>
      <c r="R26" s="9"/>
      <c r="S26" s="9"/>
      <c r="T26" s="16"/>
      <c r="U26" s="9"/>
      <c r="V26" s="9"/>
    </row>
    <row r="27" spans="1:22" ht="15" thickBot="1">
      <c r="A27" s="9"/>
      <c r="B27" s="9"/>
      <c r="C27" s="9"/>
      <c r="D27" s="9"/>
      <c r="E27" s="96" t="s">
        <v>298</v>
      </c>
      <c r="F27" s="22" t="s">
        <v>299</v>
      </c>
      <c r="G27" s="9" t="s">
        <v>353</v>
      </c>
      <c r="H27" s="9"/>
      <c r="I27" s="155" t="s">
        <v>484</v>
      </c>
      <c r="J27" s="20"/>
      <c r="K27" s="9" t="s">
        <v>468</v>
      </c>
      <c r="L27" s="9"/>
      <c r="M27" s="68" t="s">
        <v>388</v>
      </c>
      <c r="N27" s="69"/>
      <c r="O27" s="9" t="s">
        <v>445</v>
      </c>
      <c r="P27" s="20"/>
      <c r="Q27" s="9"/>
      <c r="R27" s="9"/>
      <c r="S27" s="9"/>
      <c r="T27" s="16"/>
      <c r="U27" s="9"/>
      <c r="V27" s="9"/>
    </row>
    <row r="28" spans="1:22">
      <c r="A28" s="9"/>
      <c r="B28" s="9"/>
      <c r="C28" s="9"/>
      <c r="D28" s="9"/>
      <c r="E28" s="9" t="s">
        <v>320</v>
      </c>
      <c r="F28" s="9"/>
      <c r="G28" s="7" t="s">
        <v>455</v>
      </c>
      <c r="H28" s="9"/>
      <c r="I28" s="36"/>
      <c r="J28" s="37"/>
      <c r="K28" s="9" t="s">
        <v>475</v>
      </c>
      <c r="L28" s="9"/>
      <c r="M28" s="7" t="s">
        <v>401</v>
      </c>
      <c r="N28" s="20"/>
      <c r="O28" s="39"/>
      <c r="P28" s="37"/>
      <c r="Q28" s="34"/>
      <c r="R28" s="34"/>
      <c r="S28" s="34"/>
      <c r="T28" s="35"/>
      <c r="U28" s="9"/>
      <c r="V28" s="9"/>
    </row>
    <row r="29" spans="1:22" ht="15" thickBot="1">
      <c r="A29" s="9"/>
      <c r="B29" s="9"/>
      <c r="C29" s="9"/>
      <c r="D29" s="9"/>
      <c r="E29" s="34"/>
      <c r="F29" s="34"/>
      <c r="G29" s="10"/>
      <c r="H29" s="21"/>
      <c r="I29" s="64"/>
      <c r="J29" s="42"/>
      <c r="K29" s="56"/>
      <c r="L29" s="41"/>
      <c r="M29" s="10"/>
      <c r="N29" s="22"/>
      <c r="O29" s="56"/>
      <c r="P29" s="42"/>
      <c r="Q29" s="34"/>
      <c r="R29" s="34"/>
      <c r="S29" s="34"/>
      <c r="T29" s="35"/>
      <c r="U29" s="9"/>
      <c r="V29" s="9"/>
    </row>
    <row r="30" spans="1:22">
      <c r="A30" s="9"/>
      <c r="B30" s="2" t="s">
        <v>46</v>
      </c>
      <c r="C30" s="9"/>
      <c r="D30" s="9"/>
      <c r="E30" s="34"/>
      <c r="F30" s="34"/>
      <c r="G30" s="9"/>
      <c r="H30" s="9"/>
      <c r="I30" s="34"/>
      <c r="J30" s="34"/>
      <c r="K30" s="39"/>
      <c r="L30" s="34"/>
      <c r="M30" s="9"/>
      <c r="N30" s="9"/>
      <c r="O30" s="39"/>
      <c r="P30" s="34"/>
      <c r="Q30" s="34"/>
      <c r="R30" s="34"/>
      <c r="S30" s="34"/>
      <c r="T30" s="35"/>
      <c r="U30" s="9"/>
      <c r="V30" s="9"/>
    </row>
    <row r="31" spans="1:22">
      <c r="A31" s="9"/>
      <c r="B31" s="104" t="s">
        <v>474</v>
      </c>
      <c r="C31" s="9"/>
      <c r="D31" s="9"/>
      <c r="E31" s="34"/>
      <c r="F31" s="34"/>
      <c r="G31" s="9"/>
      <c r="H31" s="9"/>
      <c r="I31" s="34"/>
      <c r="J31" s="34"/>
      <c r="K31" s="39"/>
      <c r="L31" s="34"/>
      <c r="M31" s="9"/>
      <c r="N31" s="9"/>
      <c r="O31" s="39"/>
      <c r="P31" s="34"/>
      <c r="Q31" s="34"/>
      <c r="R31" s="34"/>
      <c r="S31" s="34"/>
      <c r="T31" s="35"/>
      <c r="U31" s="9"/>
      <c r="V31" s="9"/>
    </row>
    <row r="32" spans="1:22">
      <c r="B32" s="104" t="s">
        <v>433</v>
      </c>
      <c r="C32" s="2"/>
      <c r="D32" s="2"/>
      <c r="E32" s="2"/>
      <c r="F32" s="2"/>
    </row>
    <row r="33" spans="2:2">
      <c r="B33" t="s">
        <v>355</v>
      </c>
    </row>
    <row r="34" spans="2:2">
      <c r="B34" s="104"/>
    </row>
    <row r="50" spans="21:21">
      <c r="U50" s="9"/>
    </row>
  </sheetData>
  <sortState ref="B3:T25">
    <sortCondition descending="1" ref="T3:T25"/>
  </sortState>
  <pageMargins left="0.7" right="0.7" top="0.75" bottom="0.75" header="0.3" footer="0.3"/>
  <pageSetup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5"/>
  <sheetViews>
    <sheetView zoomScaleNormal="100" workbookViewId="0">
      <pane ySplit="5" topLeftCell="A6" activePane="bottomLeft" state="frozen"/>
      <selection pane="bottomLeft" activeCell="L22" sqref="L22"/>
    </sheetView>
  </sheetViews>
  <sheetFormatPr defaultRowHeight="14.5"/>
  <cols>
    <col min="1" max="1" width="3.90625" style="9" customWidth="1"/>
    <col min="2" max="2" width="20.453125" customWidth="1"/>
    <col min="3" max="3" width="13.54296875" customWidth="1"/>
    <col min="4" max="5" width="3.90625" customWidth="1"/>
    <col min="6" max="6" width="5.90625" customWidth="1"/>
    <col min="7" max="7" width="5.6328125" customWidth="1"/>
    <col min="8" max="8" width="5.36328125" customWidth="1"/>
    <col min="9" max="9" width="5.81640625" customWidth="1"/>
    <col min="10" max="10" width="5.453125" customWidth="1"/>
    <col min="11" max="11" width="5.81640625" customWidth="1"/>
    <col min="12" max="13" width="5.90625" style="9" customWidth="1"/>
    <col min="14" max="14" width="5.90625" customWidth="1"/>
    <col min="15" max="15" width="6.08984375" customWidth="1"/>
    <col min="16" max="16" width="6.54296875" customWidth="1"/>
    <col min="17" max="17" width="6.36328125" customWidth="1"/>
    <col min="18" max="18" width="5.90625" style="2" customWidth="1"/>
    <col min="19" max="19" width="13.81640625" style="99" customWidth="1"/>
  </cols>
  <sheetData>
    <row r="1" spans="1:25">
      <c r="A1" s="13" t="s">
        <v>117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5"/>
      <c r="S1" s="105"/>
      <c r="T1" s="13"/>
    </row>
    <row r="2" spans="1:25">
      <c r="A2" s="13"/>
      <c r="B2" s="13"/>
      <c r="C2" s="13"/>
      <c r="D2" s="13"/>
      <c r="E2" s="13"/>
      <c r="F2" s="95" t="s">
        <v>273</v>
      </c>
      <c r="G2" s="13" t="s">
        <v>274</v>
      </c>
      <c r="H2" s="95" t="s">
        <v>345</v>
      </c>
      <c r="I2" s="13" t="s">
        <v>341</v>
      </c>
      <c r="J2" s="13" t="s">
        <v>411</v>
      </c>
      <c r="K2" s="13"/>
      <c r="L2" s="13" t="s">
        <v>418</v>
      </c>
      <c r="N2" t="s">
        <v>382</v>
      </c>
      <c r="P2" s="13" t="s">
        <v>434</v>
      </c>
      <c r="Q2" s="13"/>
      <c r="R2" s="15"/>
      <c r="S2" s="105" t="s">
        <v>412</v>
      </c>
      <c r="T2" s="13"/>
    </row>
    <row r="3" spans="1:25">
      <c r="A3" s="13"/>
      <c r="B3" s="13"/>
      <c r="C3" s="13"/>
      <c r="D3" s="13"/>
      <c r="E3" s="13"/>
      <c r="F3" s="95" t="s">
        <v>273</v>
      </c>
      <c r="G3" s="13" t="s">
        <v>301</v>
      </c>
      <c r="H3" s="98" t="s">
        <v>339</v>
      </c>
      <c r="I3" s="70" t="s">
        <v>340</v>
      </c>
      <c r="J3" s="13" t="s">
        <v>485</v>
      </c>
      <c r="K3" s="13"/>
      <c r="L3" s="13" t="s">
        <v>469</v>
      </c>
      <c r="M3" s="13"/>
      <c r="N3" s="13" t="s">
        <v>389</v>
      </c>
      <c r="O3" s="13"/>
      <c r="P3" s="13" t="s">
        <v>446</v>
      </c>
      <c r="Q3" s="13"/>
      <c r="R3" s="15"/>
      <c r="S3" s="105"/>
      <c r="T3" s="13"/>
    </row>
    <row r="4" spans="1:25" ht="15" thickBot="1">
      <c r="A4" s="13"/>
      <c r="B4" s="32"/>
      <c r="C4" s="32"/>
      <c r="D4" s="32"/>
      <c r="E4" s="32"/>
      <c r="F4" s="97" t="s">
        <v>335</v>
      </c>
      <c r="G4" s="32" t="s">
        <v>336</v>
      </c>
      <c r="H4" s="97" t="s">
        <v>456</v>
      </c>
      <c r="I4" s="32" t="s">
        <v>457</v>
      </c>
      <c r="J4" s="32"/>
      <c r="K4" s="32"/>
      <c r="L4" s="32" t="s">
        <v>476</v>
      </c>
      <c r="M4" s="32"/>
      <c r="N4" s="32" t="s">
        <v>402</v>
      </c>
      <c r="O4" s="32"/>
      <c r="P4" s="32"/>
      <c r="Q4" s="32"/>
      <c r="R4" s="65"/>
      <c r="S4" s="106"/>
      <c r="T4" s="13"/>
    </row>
    <row r="5" spans="1:25">
      <c r="A5" s="48"/>
      <c r="B5" s="76" t="s">
        <v>32</v>
      </c>
      <c r="C5" s="77" t="s">
        <v>0</v>
      </c>
      <c r="D5" s="77" t="s">
        <v>37</v>
      </c>
      <c r="E5" s="78" t="s">
        <v>115</v>
      </c>
      <c r="F5" s="76" t="s">
        <v>234</v>
      </c>
      <c r="G5" s="84" t="s">
        <v>235</v>
      </c>
      <c r="H5" s="76" t="s">
        <v>236</v>
      </c>
      <c r="I5" s="84" t="s">
        <v>237</v>
      </c>
      <c r="J5" s="76" t="s">
        <v>238</v>
      </c>
      <c r="K5" s="84" t="s">
        <v>239</v>
      </c>
      <c r="L5" s="76" t="s">
        <v>240</v>
      </c>
      <c r="M5" s="84" t="s">
        <v>241</v>
      </c>
      <c r="N5" s="76" t="s">
        <v>242</v>
      </c>
      <c r="O5" s="84" t="s">
        <v>243</v>
      </c>
      <c r="P5" s="76" t="s">
        <v>244</v>
      </c>
      <c r="Q5" s="84" t="s">
        <v>245</v>
      </c>
      <c r="R5" s="84" t="s">
        <v>5</v>
      </c>
      <c r="S5" s="108" t="s">
        <v>413</v>
      </c>
      <c r="T5" s="13"/>
    </row>
    <row r="6" spans="1:25">
      <c r="A6" s="132">
        <v>1</v>
      </c>
      <c r="B6" s="156" t="s">
        <v>347</v>
      </c>
      <c r="C6" s="132" t="s">
        <v>29</v>
      </c>
      <c r="D6" s="132" t="s">
        <v>99</v>
      </c>
      <c r="E6" s="135" t="s">
        <v>101</v>
      </c>
      <c r="F6" s="138">
        <v>30</v>
      </c>
      <c r="G6" s="139">
        <v>30</v>
      </c>
      <c r="H6" s="138">
        <v>29</v>
      </c>
      <c r="I6" s="139">
        <v>29</v>
      </c>
      <c r="J6" s="138">
        <v>29</v>
      </c>
      <c r="K6" s="139">
        <v>30</v>
      </c>
      <c r="L6" s="138">
        <v>28</v>
      </c>
      <c r="M6" s="139">
        <v>29</v>
      </c>
      <c r="N6" s="138">
        <v>30</v>
      </c>
      <c r="O6" s="139">
        <v>30</v>
      </c>
      <c r="P6" s="138">
        <v>29</v>
      </c>
      <c r="Q6" s="139">
        <v>28</v>
      </c>
      <c r="R6" s="157">
        <f t="shared" ref="R6:R37" si="0">SUM(F6:Q6)</f>
        <v>351</v>
      </c>
      <c r="S6" s="158">
        <f>R6*1</f>
        <v>351</v>
      </c>
      <c r="T6" s="13"/>
      <c r="U6" s="168" t="s">
        <v>439</v>
      </c>
      <c r="V6" s="168"/>
      <c r="W6" s="168"/>
      <c r="X6" s="168"/>
    </row>
    <row r="7" spans="1:25">
      <c r="A7" s="132">
        <v>2</v>
      </c>
      <c r="B7" s="156" t="s">
        <v>66</v>
      </c>
      <c r="C7" s="132" t="s">
        <v>22</v>
      </c>
      <c r="D7" s="132" t="s">
        <v>98</v>
      </c>
      <c r="E7" s="135" t="s">
        <v>101</v>
      </c>
      <c r="F7" s="138">
        <v>28</v>
      </c>
      <c r="G7" s="139">
        <v>30</v>
      </c>
      <c r="H7" s="138">
        <v>30</v>
      </c>
      <c r="I7" s="139">
        <v>30</v>
      </c>
      <c r="J7" s="138">
        <v>30</v>
      </c>
      <c r="K7" s="139">
        <v>22</v>
      </c>
      <c r="L7" s="138">
        <v>29</v>
      </c>
      <c r="M7" s="139">
        <v>30</v>
      </c>
      <c r="N7" s="138">
        <v>29</v>
      </c>
      <c r="O7" s="139">
        <v>27</v>
      </c>
      <c r="P7" s="138">
        <v>30</v>
      </c>
      <c r="Q7" s="139">
        <v>30</v>
      </c>
      <c r="R7" s="157">
        <f t="shared" si="0"/>
        <v>345</v>
      </c>
      <c r="S7" s="158">
        <f>R7*1</f>
        <v>345</v>
      </c>
      <c r="T7" s="13"/>
      <c r="U7" s="169" t="s">
        <v>440</v>
      </c>
      <c r="V7" s="169"/>
      <c r="W7" s="169"/>
      <c r="X7" s="169"/>
      <c r="Y7" s="169"/>
    </row>
    <row r="8" spans="1:25">
      <c r="A8" s="132">
        <v>3</v>
      </c>
      <c r="B8" s="156" t="s">
        <v>53</v>
      </c>
      <c r="C8" s="132" t="s">
        <v>10</v>
      </c>
      <c r="D8" s="132" t="s">
        <v>30</v>
      </c>
      <c r="E8" s="135" t="s">
        <v>116</v>
      </c>
      <c r="F8" s="138">
        <v>27</v>
      </c>
      <c r="G8" s="139">
        <v>22</v>
      </c>
      <c r="H8" s="138">
        <v>30</v>
      </c>
      <c r="I8" s="139">
        <v>29</v>
      </c>
      <c r="J8" s="138">
        <v>25</v>
      </c>
      <c r="K8" s="137" t="s">
        <v>338</v>
      </c>
      <c r="L8" s="138">
        <v>25</v>
      </c>
      <c r="M8" s="139">
        <v>25</v>
      </c>
      <c r="N8" s="138">
        <v>26</v>
      </c>
      <c r="O8" s="139">
        <v>28</v>
      </c>
      <c r="P8" s="138">
        <v>30</v>
      </c>
      <c r="Q8" s="139">
        <v>30</v>
      </c>
      <c r="R8" s="157">
        <f t="shared" si="0"/>
        <v>297</v>
      </c>
      <c r="S8" s="158">
        <f>(R8*12/11)</f>
        <v>324</v>
      </c>
      <c r="T8" s="13"/>
    </row>
    <row r="9" spans="1:25">
      <c r="A9" s="132">
        <v>4</v>
      </c>
      <c r="B9" s="156" t="s">
        <v>75</v>
      </c>
      <c r="C9" s="132" t="s">
        <v>25</v>
      </c>
      <c r="D9" s="132" t="s">
        <v>30</v>
      </c>
      <c r="E9" s="135" t="s">
        <v>116</v>
      </c>
      <c r="F9" s="138">
        <v>28</v>
      </c>
      <c r="G9" s="139">
        <v>25</v>
      </c>
      <c r="H9" s="138">
        <v>27</v>
      </c>
      <c r="I9" s="139">
        <v>28</v>
      </c>
      <c r="J9" s="138">
        <v>27</v>
      </c>
      <c r="K9" s="137" t="s">
        <v>338</v>
      </c>
      <c r="L9" s="138">
        <v>26</v>
      </c>
      <c r="M9" s="139">
        <v>27</v>
      </c>
      <c r="N9" s="138">
        <v>24</v>
      </c>
      <c r="O9" s="139">
        <v>22</v>
      </c>
      <c r="P9" s="138">
        <v>29</v>
      </c>
      <c r="Q9" s="139">
        <v>28</v>
      </c>
      <c r="R9" s="157">
        <f t="shared" si="0"/>
        <v>291</v>
      </c>
      <c r="S9" s="158">
        <f>(R9*12/11)</f>
        <v>317.45454545454544</v>
      </c>
      <c r="T9" s="13"/>
    </row>
    <row r="10" spans="1:25">
      <c r="A10" s="132">
        <v>5</v>
      </c>
      <c r="B10" s="156" t="s">
        <v>257</v>
      </c>
      <c r="C10" s="132" t="s">
        <v>11</v>
      </c>
      <c r="D10" s="132" t="s">
        <v>30</v>
      </c>
      <c r="E10" s="135" t="s">
        <v>102</v>
      </c>
      <c r="F10" s="138">
        <v>29</v>
      </c>
      <c r="G10" s="139">
        <v>30</v>
      </c>
      <c r="H10" s="138">
        <v>28</v>
      </c>
      <c r="I10" s="139">
        <v>27</v>
      </c>
      <c r="J10" s="138">
        <v>29</v>
      </c>
      <c r="K10" s="137" t="s">
        <v>338</v>
      </c>
      <c r="L10" s="138">
        <v>30</v>
      </c>
      <c r="M10" s="139">
        <v>30</v>
      </c>
      <c r="N10" s="138">
        <v>28</v>
      </c>
      <c r="O10" s="139">
        <v>30</v>
      </c>
      <c r="P10" s="138">
        <v>0</v>
      </c>
      <c r="Q10" s="139">
        <v>27</v>
      </c>
      <c r="R10" s="157">
        <f t="shared" si="0"/>
        <v>288</v>
      </c>
      <c r="S10" s="158">
        <f>(R10*12/11)</f>
        <v>314.18181818181819</v>
      </c>
      <c r="T10" s="13"/>
    </row>
    <row r="11" spans="1:25">
      <c r="A11" s="132">
        <v>6</v>
      </c>
      <c r="B11" s="156" t="s">
        <v>85</v>
      </c>
      <c r="C11" s="132" t="s">
        <v>10</v>
      </c>
      <c r="D11" s="132" t="s">
        <v>30</v>
      </c>
      <c r="E11" s="135" t="s">
        <v>102</v>
      </c>
      <c r="F11" s="138">
        <v>23</v>
      </c>
      <c r="G11" s="139">
        <v>29</v>
      </c>
      <c r="H11" s="138">
        <v>25</v>
      </c>
      <c r="I11" s="139">
        <v>26</v>
      </c>
      <c r="J11" s="138">
        <v>20</v>
      </c>
      <c r="K11" s="137" t="s">
        <v>338</v>
      </c>
      <c r="L11" s="138">
        <v>29</v>
      </c>
      <c r="M11" s="139">
        <v>28</v>
      </c>
      <c r="N11" s="138">
        <v>28</v>
      </c>
      <c r="O11" s="139">
        <v>24</v>
      </c>
      <c r="P11" s="138">
        <v>26</v>
      </c>
      <c r="Q11" s="139">
        <v>24</v>
      </c>
      <c r="R11" s="157">
        <f t="shared" si="0"/>
        <v>282</v>
      </c>
      <c r="S11" s="158">
        <f>(R11*12/11)</f>
        <v>307.63636363636363</v>
      </c>
      <c r="T11" s="13"/>
    </row>
    <row r="12" spans="1:25">
      <c r="A12" s="132">
        <v>7</v>
      </c>
      <c r="B12" s="156" t="s">
        <v>94</v>
      </c>
      <c r="C12" s="132" t="s">
        <v>12</v>
      </c>
      <c r="D12" s="132" t="s">
        <v>19</v>
      </c>
      <c r="E12" s="135" t="s">
        <v>116</v>
      </c>
      <c r="F12" s="138">
        <v>24</v>
      </c>
      <c r="G12" s="139">
        <v>28</v>
      </c>
      <c r="H12" s="138">
        <v>27</v>
      </c>
      <c r="I12" s="139">
        <v>27</v>
      </c>
      <c r="J12" s="138">
        <v>19</v>
      </c>
      <c r="K12" s="137" t="s">
        <v>338</v>
      </c>
      <c r="L12" s="138">
        <v>24</v>
      </c>
      <c r="M12" s="139">
        <v>26</v>
      </c>
      <c r="N12" s="138">
        <v>29</v>
      </c>
      <c r="O12" s="139">
        <v>28</v>
      </c>
      <c r="P12" s="138">
        <v>20</v>
      </c>
      <c r="Q12" s="139">
        <v>21</v>
      </c>
      <c r="R12" s="157">
        <f t="shared" si="0"/>
        <v>273</v>
      </c>
      <c r="S12" s="158">
        <f>(R12*12/11)</f>
        <v>297.81818181818181</v>
      </c>
      <c r="T12" s="13"/>
    </row>
    <row r="13" spans="1:25">
      <c r="A13" s="132">
        <v>8</v>
      </c>
      <c r="B13" s="156" t="s">
        <v>109</v>
      </c>
      <c r="C13" s="132" t="s">
        <v>22</v>
      </c>
      <c r="D13" s="132" t="s">
        <v>98</v>
      </c>
      <c r="E13" s="135" t="s">
        <v>101</v>
      </c>
      <c r="F13" s="138">
        <v>29</v>
      </c>
      <c r="G13" s="139">
        <v>28</v>
      </c>
      <c r="H13" s="138">
        <v>28</v>
      </c>
      <c r="I13" s="139">
        <v>28</v>
      </c>
      <c r="J13" s="138">
        <v>26</v>
      </c>
      <c r="K13" s="139">
        <v>28</v>
      </c>
      <c r="L13" s="138">
        <v>27</v>
      </c>
      <c r="M13" s="139">
        <v>0</v>
      </c>
      <c r="N13" s="138">
        <v>25</v>
      </c>
      <c r="O13" s="139">
        <v>26</v>
      </c>
      <c r="P13" s="138">
        <v>23</v>
      </c>
      <c r="Q13" s="139">
        <v>27</v>
      </c>
      <c r="R13" s="157">
        <f t="shared" si="0"/>
        <v>295</v>
      </c>
      <c r="S13" s="158">
        <f>R13*1</f>
        <v>295</v>
      </c>
      <c r="T13" s="13"/>
    </row>
    <row r="14" spans="1:25">
      <c r="A14" s="132">
        <v>9</v>
      </c>
      <c r="B14" s="156" t="s">
        <v>161</v>
      </c>
      <c r="C14" s="132" t="s">
        <v>13</v>
      </c>
      <c r="D14" s="132" t="s">
        <v>20</v>
      </c>
      <c r="E14" s="135" t="s">
        <v>101</v>
      </c>
      <c r="F14" s="138">
        <v>24</v>
      </c>
      <c r="G14" s="139">
        <v>25</v>
      </c>
      <c r="H14" s="138">
        <v>20</v>
      </c>
      <c r="I14" s="139">
        <v>20</v>
      </c>
      <c r="J14" s="138">
        <v>24</v>
      </c>
      <c r="K14" s="139">
        <v>24</v>
      </c>
      <c r="L14" s="138">
        <v>29</v>
      </c>
      <c r="M14" s="139">
        <v>28</v>
      </c>
      <c r="N14" s="138">
        <v>28</v>
      </c>
      <c r="O14" s="139">
        <v>29</v>
      </c>
      <c r="P14" s="138">
        <v>18</v>
      </c>
      <c r="Q14" s="139">
        <v>18</v>
      </c>
      <c r="R14" s="157">
        <f t="shared" si="0"/>
        <v>287</v>
      </c>
      <c r="S14" s="158">
        <f>R14*1</f>
        <v>287</v>
      </c>
      <c r="T14" s="13"/>
    </row>
    <row r="15" spans="1:25">
      <c r="A15" s="132">
        <v>10</v>
      </c>
      <c r="B15" s="156" t="s">
        <v>258</v>
      </c>
      <c r="C15" s="132" t="s">
        <v>16</v>
      </c>
      <c r="D15" s="132" t="s">
        <v>20</v>
      </c>
      <c r="E15" s="135" t="s">
        <v>102</v>
      </c>
      <c r="F15" s="138">
        <v>21</v>
      </c>
      <c r="G15" s="139">
        <v>26</v>
      </c>
      <c r="H15" s="138">
        <v>25</v>
      </c>
      <c r="I15" s="139">
        <v>22</v>
      </c>
      <c r="J15" s="138">
        <v>21</v>
      </c>
      <c r="K15" s="137" t="s">
        <v>338</v>
      </c>
      <c r="L15" s="138">
        <v>28</v>
      </c>
      <c r="M15" s="139">
        <v>30</v>
      </c>
      <c r="N15" s="138">
        <v>29</v>
      </c>
      <c r="O15" s="139">
        <v>0</v>
      </c>
      <c r="P15" s="138">
        <v>25</v>
      </c>
      <c r="Q15" s="139">
        <v>26</v>
      </c>
      <c r="R15" s="157">
        <f t="shared" si="0"/>
        <v>253</v>
      </c>
      <c r="S15" s="158">
        <f>(R15*12/11)</f>
        <v>276</v>
      </c>
      <c r="T15" s="13"/>
    </row>
    <row r="16" spans="1:25">
      <c r="A16" s="132">
        <v>11</v>
      </c>
      <c r="B16" s="156" t="s">
        <v>68</v>
      </c>
      <c r="C16" s="132" t="s">
        <v>22</v>
      </c>
      <c r="D16" s="132" t="s">
        <v>98</v>
      </c>
      <c r="E16" s="135" t="s">
        <v>101</v>
      </c>
      <c r="F16" s="138">
        <v>30</v>
      </c>
      <c r="G16" s="139">
        <v>29</v>
      </c>
      <c r="H16" s="138">
        <v>29</v>
      </c>
      <c r="I16" s="139">
        <v>29</v>
      </c>
      <c r="J16" s="138">
        <v>25</v>
      </c>
      <c r="K16" s="139">
        <v>25</v>
      </c>
      <c r="L16" s="138">
        <v>30</v>
      </c>
      <c r="M16" s="139">
        <v>0</v>
      </c>
      <c r="N16" s="138">
        <v>23</v>
      </c>
      <c r="O16" s="139">
        <v>26</v>
      </c>
      <c r="P16" s="138">
        <v>0</v>
      </c>
      <c r="Q16" s="139">
        <v>29</v>
      </c>
      <c r="R16" s="157">
        <f t="shared" si="0"/>
        <v>275</v>
      </c>
      <c r="S16" s="158">
        <f>R16*1</f>
        <v>275</v>
      </c>
      <c r="T16" s="13"/>
    </row>
    <row r="17" spans="1:20">
      <c r="A17" s="132">
        <v>12</v>
      </c>
      <c r="B17" s="156" t="s">
        <v>56</v>
      </c>
      <c r="C17" s="132" t="s">
        <v>23</v>
      </c>
      <c r="D17" s="132" t="s">
        <v>99</v>
      </c>
      <c r="E17" s="135" t="s">
        <v>101</v>
      </c>
      <c r="F17" s="138">
        <v>24</v>
      </c>
      <c r="G17" s="139">
        <v>26</v>
      </c>
      <c r="H17" s="138">
        <v>26</v>
      </c>
      <c r="I17" s="139">
        <v>24</v>
      </c>
      <c r="J17" s="138">
        <v>22</v>
      </c>
      <c r="K17" s="139">
        <v>20</v>
      </c>
      <c r="L17" s="138">
        <v>21</v>
      </c>
      <c r="M17" s="139">
        <v>22</v>
      </c>
      <c r="N17" s="138">
        <v>25</v>
      </c>
      <c r="O17" s="139">
        <v>27</v>
      </c>
      <c r="P17" s="138">
        <v>19</v>
      </c>
      <c r="Q17" s="139">
        <v>19</v>
      </c>
      <c r="R17" s="157">
        <f t="shared" si="0"/>
        <v>275</v>
      </c>
      <c r="S17" s="158">
        <f>R17*1</f>
        <v>275</v>
      </c>
      <c r="T17" s="13"/>
    </row>
    <row r="18" spans="1:20">
      <c r="A18" s="132">
        <v>13</v>
      </c>
      <c r="B18" s="156" t="s">
        <v>103</v>
      </c>
      <c r="C18" s="132" t="s">
        <v>12</v>
      </c>
      <c r="D18" s="132" t="s">
        <v>19</v>
      </c>
      <c r="E18" s="135" t="s">
        <v>116</v>
      </c>
      <c r="F18" s="138">
        <v>26</v>
      </c>
      <c r="G18" s="139">
        <v>27</v>
      </c>
      <c r="H18" s="138">
        <v>30</v>
      </c>
      <c r="I18" s="139">
        <v>30</v>
      </c>
      <c r="J18" s="138">
        <v>26</v>
      </c>
      <c r="K18" s="137" t="s">
        <v>338</v>
      </c>
      <c r="L18" s="138">
        <v>26</v>
      </c>
      <c r="M18" s="139">
        <v>29</v>
      </c>
      <c r="N18" s="138">
        <v>0</v>
      </c>
      <c r="O18" s="139">
        <v>0</v>
      </c>
      <c r="P18" s="138">
        <v>27</v>
      </c>
      <c r="Q18" s="139">
        <v>29</v>
      </c>
      <c r="R18" s="157">
        <f t="shared" si="0"/>
        <v>250</v>
      </c>
      <c r="S18" s="158">
        <f>(R18*12/11)</f>
        <v>272.72727272727275</v>
      </c>
      <c r="T18" s="13"/>
    </row>
    <row r="19" spans="1:20">
      <c r="A19" s="132">
        <v>14</v>
      </c>
      <c r="B19" s="156" t="s">
        <v>83</v>
      </c>
      <c r="C19" s="132" t="s">
        <v>9</v>
      </c>
      <c r="D19" s="132" t="s">
        <v>97</v>
      </c>
      <c r="E19" s="135" t="s">
        <v>101</v>
      </c>
      <c r="F19" s="138">
        <v>29</v>
      </c>
      <c r="G19" s="139">
        <v>29</v>
      </c>
      <c r="H19" s="138">
        <v>23</v>
      </c>
      <c r="I19" s="139">
        <v>0</v>
      </c>
      <c r="J19" s="138">
        <v>18</v>
      </c>
      <c r="K19" s="139">
        <v>23</v>
      </c>
      <c r="L19" s="138">
        <v>27</v>
      </c>
      <c r="M19" s="139">
        <v>24</v>
      </c>
      <c r="N19" s="138">
        <v>26</v>
      </c>
      <c r="O19" s="139">
        <v>26</v>
      </c>
      <c r="P19" s="138">
        <v>24</v>
      </c>
      <c r="Q19" s="139">
        <v>23</v>
      </c>
      <c r="R19" s="157">
        <f t="shared" si="0"/>
        <v>272</v>
      </c>
      <c r="S19" s="158">
        <f>R19*1</f>
        <v>272</v>
      </c>
      <c r="T19" s="13"/>
    </row>
    <row r="20" spans="1:20">
      <c r="A20" s="132">
        <v>15</v>
      </c>
      <c r="B20" s="156" t="s">
        <v>177</v>
      </c>
      <c r="C20" s="132" t="s">
        <v>23</v>
      </c>
      <c r="D20" s="132" t="s">
        <v>99</v>
      </c>
      <c r="E20" s="135" t="s">
        <v>101</v>
      </c>
      <c r="F20" s="138">
        <v>26</v>
      </c>
      <c r="G20" s="139">
        <v>25</v>
      </c>
      <c r="H20" s="138">
        <v>23</v>
      </c>
      <c r="I20" s="139">
        <v>21</v>
      </c>
      <c r="J20" s="138">
        <v>20</v>
      </c>
      <c r="K20" s="139">
        <v>26</v>
      </c>
      <c r="L20" s="138">
        <v>23</v>
      </c>
      <c r="M20" s="139">
        <v>23</v>
      </c>
      <c r="N20" s="138">
        <v>20</v>
      </c>
      <c r="O20" s="139">
        <v>21</v>
      </c>
      <c r="P20" s="138">
        <v>21</v>
      </c>
      <c r="Q20" s="139">
        <v>21</v>
      </c>
      <c r="R20" s="157">
        <f t="shared" si="0"/>
        <v>270</v>
      </c>
      <c r="S20" s="158">
        <f>R20*1</f>
        <v>270</v>
      </c>
      <c r="T20" s="13"/>
    </row>
    <row r="21" spans="1:20">
      <c r="A21" s="132">
        <v>16</v>
      </c>
      <c r="B21" s="156" t="s">
        <v>221</v>
      </c>
      <c r="C21" s="132" t="s">
        <v>44</v>
      </c>
      <c r="D21" s="132" t="s">
        <v>97</v>
      </c>
      <c r="E21" s="135" t="s">
        <v>101</v>
      </c>
      <c r="F21" s="138">
        <v>0</v>
      </c>
      <c r="G21" s="139">
        <v>0</v>
      </c>
      <c r="H21" s="138">
        <v>26</v>
      </c>
      <c r="I21" s="139">
        <v>27</v>
      </c>
      <c r="J21" s="138">
        <v>28</v>
      </c>
      <c r="K21" s="139">
        <v>29</v>
      </c>
      <c r="L21" s="138">
        <v>30</v>
      </c>
      <c r="M21" s="139">
        <v>29</v>
      </c>
      <c r="N21" s="138">
        <v>28</v>
      </c>
      <c r="O21" s="139">
        <v>30</v>
      </c>
      <c r="P21" s="138">
        <v>28</v>
      </c>
      <c r="Q21" s="139">
        <v>0</v>
      </c>
      <c r="R21" s="157">
        <f t="shared" si="0"/>
        <v>255</v>
      </c>
      <c r="S21" s="158">
        <f>R21*1</f>
        <v>255</v>
      </c>
      <c r="T21" s="13"/>
    </row>
    <row r="22" spans="1:20">
      <c r="A22" s="132">
        <v>17</v>
      </c>
      <c r="B22" s="156" t="s">
        <v>256</v>
      </c>
      <c r="C22" s="132" t="s">
        <v>10</v>
      </c>
      <c r="D22" s="132" t="s">
        <v>30</v>
      </c>
      <c r="E22" s="135" t="s">
        <v>102</v>
      </c>
      <c r="F22" s="138">
        <v>30</v>
      </c>
      <c r="G22" s="139">
        <v>0</v>
      </c>
      <c r="H22" s="138">
        <v>29</v>
      </c>
      <c r="I22" s="139">
        <v>30</v>
      </c>
      <c r="J22" s="138">
        <v>30</v>
      </c>
      <c r="K22" s="137" t="s">
        <v>338</v>
      </c>
      <c r="L22" s="138">
        <v>27</v>
      </c>
      <c r="M22" s="139">
        <v>26</v>
      </c>
      <c r="N22" s="138">
        <v>30</v>
      </c>
      <c r="O22" s="139">
        <v>29</v>
      </c>
      <c r="P22" s="138">
        <v>0</v>
      </c>
      <c r="Q22" s="139">
        <v>0</v>
      </c>
      <c r="R22" s="157">
        <f t="shared" si="0"/>
        <v>231</v>
      </c>
      <c r="S22" s="158">
        <f>(R22*12/11)</f>
        <v>252</v>
      </c>
      <c r="T22" s="13"/>
    </row>
    <row r="23" spans="1:20">
      <c r="A23" s="132">
        <v>18</v>
      </c>
      <c r="B23" s="156" t="s">
        <v>72</v>
      </c>
      <c r="C23" s="132" t="s">
        <v>27</v>
      </c>
      <c r="D23" s="132" t="s">
        <v>19</v>
      </c>
      <c r="E23" s="135" t="s">
        <v>102</v>
      </c>
      <c r="F23" s="138">
        <v>0</v>
      </c>
      <c r="G23" s="139">
        <v>0</v>
      </c>
      <c r="H23" s="138">
        <v>28</v>
      </c>
      <c r="I23" s="139">
        <v>28</v>
      </c>
      <c r="J23" s="138">
        <v>24</v>
      </c>
      <c r="K23" s="137" t="s">
        <v>338</v>
      </c>
      <c r="L23" s="138">
        <v>19</v>
      </c>
      <c r="M23" s="139">
        <v>21</v>
      </c>
      <c r="N23" s="138">
        <v>27</v>
      </c>
      <c r="O23" s="139">
        <v>29</v>
      </c>
      <c r="P23" s="138">
        <v>21</v>
      </c>
      <c r="Q23" s="139">
        <v>18</v>
      </c>
      <c r="R23" s="157">
        <f t="shared" si="0"/>
        <v>215</v>
      </c>
      <c r="S23" s="158">
        <f>(R23*12/11)</f>
        <v>234.54545454545453</v>
      </c>
      <c r="T23" s="13"/>
    </row>
    <row r="24" spans="1:20">
      <c r="A24" s="132">
        <v>19</v>
      </c>
      <c r="B24" s="156" t="s">
        <v>132</v>
      </c>
      <c r="C24" s="132" t="s">
        <v>12</v>
      </c>
      <c r="D24" s="132" t="s">
        <v>19</v>
      </c>
      <c r="E24" s="135" t="s">
        <v>102</v>
      </c>
      <c r="F24" s="138">
        <v>22</v>
      </c>
      <c r="G24" s="139">
        <v>8</v>
      </c>
      <c r="H24" s="138">
        <v>24</v>
      </c>
      <c r="I24" s="139">
        <v>25</v>
      </c>
      <c r="J24" s="138">
        <v>22</v>
      </c>
      <c r="K24" s="137" t="s">
        <v>338</v>
      </c>
      <c r="L24" s="138">
        <v>21</v>
      </c>
      <c r="M24" s="139">
        <v>22</v>
      </c>
      <c r="N24" s="138">
        <v>0</v>
      </c>
      <c r="O24" s="139">
        <v>23</v>
      </c>
      <c r="P24" s="138">
        <v>24</v>
      </c>
      <c r="Q24" s="139">
        <v>20</v>
      </c>
      <c r="R24" s="157">
        <f t="shared" si="0"/>
        <v>211</v>
      </c>
      <c r="S24" s="158">
        <f>(R24*12/11)</f>
        <v>230.18181818181819</v>
      </c>
      <c r="T24" s="13"/>
    </row>
    <row r="25" spans="1:20">
      <c r="A25" s="132">
        <v>20</v>
      </c>
      <c r="B25" s="156" t="s">
        <v>133</v>
      </c>
      <c r="C25" s="132" t="s">
        <v>24</v>
      </c>
      <c r="D25" s="132" t="s">
        <v>99</v>
      </c>
      <c r="E25" s="135" t="s">
        <v>101</v>
      </c>
      <c r="F25" s="138">
        <v>23</v>
      </c>
      <c r="G25" s="139">
        <v>23</v>
      </c>
      <c r="H25" s="138">
        <v>15</v>
      </c>
      <c r="I25" s="139">
        <v>19</v>
      </c>
      <c r="J25" s="138">
        <v>16</v>
      </c>
      <c r="K25" s="139">
        <v>15</v>
      </c>
      <c r="L25" s="138">
        <v>22</v>
      </c>
      <c r="M25" s="139">
        <v>21</v>
      </c>
      <c r="N25" s="138">
        <v>21</v>
      </c>
      <c r="O25" s="139">
        <v>25</v>
      </c>
      <c r="P25" s="138">
        <v>13</v>
      </c>
      <c r="Q25" s="139">
        <v>17</v>
      </c>
      <c r="R25" s="157">
        <f t="shared" si="0"/>
        <v>230</v>
      </c>
      <c r="S25" s="158">
        <f>R25*1</f>
        <v>230</v>
      </c>
      <c r="T25" s="13"/>
    </row>
    <row r="26" spans="1:20" ht="14" customHeight="1">
      <c r="A26" s="132">
        <v>21</v>
      </c>
      <c r="B26" s="156" t="s">
        <v>73</v>
      </c>
      <c r="C26" s="132" t="s">
        <v>21</v>
      </c>
      <c r="D26" s="132" t="s">
        <v>98</v>
      </c>
      <c r="E26" s="135" t="s">
        <v>116</v>
      </c>
      <c r="F26" s="138">
        <v>27</v>
      </c>
      <c r="G26" s="139">
        <v>0</v>
      </c>
      <c r="H26" s="138">
        <v>0</v>
      </c>
      <c r="I26" s="139">
        <v>26</v>
      </c>
      <c r="J26" s="138">
        <v>28</v>
      </c>
      <c r="K26" s="137" t="s">
        <v>338</v>
      </c>
      <c r="L26" s="138">
        <v>28</v>
      </c>
      <c r="M26" s="139">
        <v>0</v>
      </c>
      <c r="N26" s="138">
        <v>20</v>
      </c>
      <c r="O26" s="139">
        <v>23</v>
      </c>
      <c r="P26" s="138">
        <v>28</v>
      </c>
      <c r="Q26" s="139">
        <v>25</v>
      </c>
      <c r="R26" s="157">
        <f t="shared" si="0"/>
        <v>205</v>
      </c>
      <c r="S26" s="158">
        <f>(R26*12/11)</f>
        <v>223.63636363636363</v>
      </c>
      <c r="T26" s="13"/>
    </row>
    <row r="27" spans="1:20" ht="14" customHeight="1">
      <c r="A27" s="132">
        <v>22</v>
      </c>
      <c r="B27" s="156" t="s">
        <v>110</v>
      </c>
      <c r="C27" s="132" t="s">
        <v>9</v>
      </c>
      <c r="D27" s="132" t="s">
        <v>97</v>
      </c>
      <c r="E27" s="135" t="s">
        <v>101</v>
      </c>
      <c r="F27" s="138">
        <v>27</v>
      </c>
      <c r="G27" s="139">
        <v>28</v>
      </c>
      <c r="H27" s="138">
        <v>11</v>
      </c>
      <c r="I27" s="139">
        <v>18</v>
      </c>
      <c r="J27" s="138">
        <v>15</v>
      </c>
      <c r="K27" s="139">
        <v>0</v>
      </c>
      <c r="L27" s="138">
        <v>23</v>
      </c>
      <c r="M27" s="139">
        <v>26</v>
      </c>
      <c r="N27" s="138">
        <v>24</v>
      </c>
      <c r="O27" s="139">
        <v>27</v>
      </c>
      <c r="P27" s="138">
        <v>0</v>
      </c>
      <c r="Q27" s="139">
        <v>24</v>
      </c>
      <c r="R27" s="157">
        <f t="shared" si="0"/>
        <v>223</v>
      </c>
      <c r="S27" s="158">
        <f>R27*1</f>
        <v>223</v>
      </c>
      <c r="T27" s="13"/>
    </row>
    <row r="28" spans="1:20" ht="14" customHeight="1">
      <c r="A28" s="132">
        <v>23</v>
      </c>
      <c r="B28" s="156" t="s">
        <v>224</v>
      </c>
      <c r="C28" s="132" t="s">
        <v>9</v>
      </c>
      <c r="D28" s="132" t="s">
        <v>97</v>
      </c>
      <c r="E28" s="135" t="s">
        <v>101</v>
      </c>
      <c r="F28" s="138">
        <v>5</v>
      </c>
      <c r="G28" s="139">
        <v>21</v>
      </c>
      <c r="H28" s="138">
        <v>17</v>
      </c>
      <c r="I28" s="139">
        <v>14</v>
      </c>
      <c r="J28" s="138">
        <v>11</v>
      </c>
      <c r="K28" s="139">
        <v>14</v>
      </c>
      <c r="L28" s="138">
        <v>22</v>
      </c>
      <c r="M28" s="139">
        <v>23</v>
      </c>
      <c r="N28" s="138">
        <v>23</v>
      </c>
      <c r="O28" s="139">
        <v>25</v>
      </c>
      <c r="P28" s="138">
        <v>22</v>
      </c>
      <c r="Q28" s="139">
        <v>26</v>
      </c>
      <c r="R28" s="157">
        <f t="shared" si="0"/>
        <v>223</v>
      </c>
      <c r="S28" s="158">
        <f>R28*1</f>
        <v>223</v>
      </c>
      <c r="T28" s="13"/>
    </row>
    <row r="29" spans="1:20" ht="14" customHeight="1">
      <c r="A29" s="132">
        <v>24</v>
      </c>
      <c r="B29" s="156" t="s">
        <v>140</v>
      </c>
      <c r="C29" s="132" t="s">
        <v>28</v>
      </c>
      <c r="D29" s="132" t="s">
        <v>30</v>
      </c>
      <c r="E29" s="135" t="s">
        <v>102</v>
      </c>
      <c r="F29" s="138">
        <v>21</v>
      </c>
      <c r="G29" s="139">
        <v>23</v>
      </c>
      <c r="H29" s="138">
        <v>22</v>
      </c>
      <c r="I29" s="139">
        <v>23</v>
      </c>
      <c r="J29" s="138">
        <v>12</v>
      </c>
      <c r="K29" s="137" t="s">
        <v>338</v>
      </c>
      <c r="L29" s="138">
        <v>24</v>
      </c>
      <c r="M29" s="139">
        <v>24</v>
      </c>
      <c r="N29" s="138">
        <v>11</v>
      </c>
      <c r="O29" s="139">
        <v>18</v>
      </c>
      <c r="P29" s="138">
        <v>13</v>
      </c>
      <c r="Q29" s="139">
        <v>13</v>
      </c>
      <c r="R29" s="157">
        <f t="shared" si="0"/>
        <v>204</v>
      </c>
      <c r="S29" s="158">
        <f>(R29*12/11)</f>
        <v>222.54545454545453</v>
      </c>
      <c r="T29" s="13"/>
    </row>
    <row r="30" spans="1:20">
      <c r="A30" s="132">
        <v>25</v>
      </c>
      <c r="B30" s="156" t="s">
        <v>67</v>
      </c>
      <c r="C30" s="132" t="s">
        <v>22</v>
      </c>
      <c r="D30" s="132" t="s">
        <v>98</v>
      </c>
      <c r="E30" s="135" t="s">
        <v>101</v>
      </c>
      <c r="F30" s="138">
        <v>20</v>
      </c>
      <c r="G30" s="139">
        <v>21</v>
      </c>
      <c r="H30" s="138">
        <v>0</v>
      </c>
      <c r="I30" s="139">
        <v>0</v>
      </c>
      <c r="J30" s="138">
        <v>21</v>
      </c>
      <c r="K30" s="139">
        <v>21</v>
      </c>
      <c r="L30" s="138">
        <v>25</v>
      </c>
      <c r="M30" s="139">
        <v>28</v>
      </c>
      <c r="N30" s="138">
        <v>19</v>
      </c>
      <c r="O30" s="139">
        <v>13</v>
      </c>
      <c r="P30" s="138">
        <v>25</v>
      </c>
      <c r="Q30" s="139">
        <v>25</v>
      </c>
      <c r="R30" s="157">
        <f t="shared" si="0"/>
        <v>218</v>
      </c>
      <c r="S30" s="158">
        <f>R30*1</f>
        <v>218</v>
      </c>
      <c r="T30" s="13"/>
    </row>
    <row r="31" spans="1:20">
      <c r="A31" s="132">
        <v>26</v>
      </c>
      <c r="B31" s="156" t="s">
        <v>70</v>
      </c>
      <c r="C31" s="132" t="s">
        <v>26</v>
      </c>
      <c r="D31" s="132" t="s">
        <v>98</v>
      </c>
      <c r="E31" s="135" t="s">
        <v>102</v>
      </c>
      <c r="F31" s="138">
        <v>23</v>
      </c>
      <c r="G31" s="139">
        <v>27</v>
      </c>
      <c r="H31" s="138">
        <v>27</v>
      </c>
      <c r="I31" s="139">
        <v>0</v>
      </c>
      <c r="J31" s="138">
        <v>18</v>
      </c>
      <c r="K31" s="137" t="s">
        <v>338</v>
      </c>
      <c r="L31" s="138">
        <v>0</v>
      </c>
      <c r="M31" s="139">
        <v>24</v>
      </c>
      <c r="N31" s="138">
        <v>12</v>
      </c>
      <c r="O31" s="139">
        <v>18</v>
      </c>
      <c r="P31" s="138">
        <v>23</v>
      </c>
      <c r="Q31" s="139">
        <v>23</v>
      </c>
      <c r="R31" s="157">
        <f t="shared" si="0"/>
        <v>195</v>
      </c>
      <c r="S31" s="158">
        <f>(R31*12/11)</f>
        <v>212.72727272727272</v>
      </c>
      <c r="T31" s="13"/>
    </row>
    <row r="32" spans="1:20">
      <c r="A32" s="132">
        <v>27</v>
      </c>
      <c r="B32" s="156" t="s">
        <v>54</v>
      </c>
      <c r="C32" s="132" t="s">
        <v>45</v>
      </c>
      <c r="D32" s="132" t="s">
        <v>98</v>
      </c>
      <c r="E32" s="135" t="s">
        <v>102</v>
      </c>
      <c r="F32" s="138">
        <v>25</v>
      </c>
      <c r="G32" s="139">
        <v>23</v>
      </c>
      <c r="H32" s="138">
        <v>0</v>
      </c>
      <c r="I32" s="139">
        <v>0</v>
      </c>
      <c r="J32" s="138">
        <v>17</v>
      </c>
      <c r="K32" s="137" t="s">
        <v>338</v>
      </c>
      <c r="L32" s="138">
        <v>22</v>
      </c>
      <c r="M32" s="139">
        <v>27</v>
      </c>
      <c r="N32" s="138">
        <v>17</v>
      </c>
      <c r="O32" s="139">
        <v>16</v>
      </c>
      <c r="P32" s="138">
        <v>22</v>
      </c>
      <c r="Q32" s="139">
        <v>22</v>
      </c>
      <c r="R32" s="157">
        <f t="shared" si="0"/>
        <v>191</v>
      </c>
      <c r="S32" s="158">
        <f>(R32*12/11)</f>
        <v>208.36363636363637</v>
      </c>
      <c r="T32" s="13"/>
    </row>
    <row r="33" spans="1:20">
      <c r="A33" s="132">
        <v>28</v>
      </c>
      <c r="B33" s="156" t="s">
        <v>86</v>
      </c>
      <c r="C33" s="132" t="s">
        <v>28</v>
      </c>
      <c r="D33" s="132" t="s">
        <v>30</v>
      </c>
      <c r="E33" s="135" t="s">
        <v>102</v>
      </c>
      <c r="F33" s="138">
        <v>25</v>
      </c>
      <c r="G33" s="139">
        <v>26</v>
      </c>
      <c r="H33" s="138">
        <v>26</v>
      </c>
      <c r="I33" s="139">
        <v>24</v>
      </c>
      <c r="J33" s="138">
        <v>23</v>
      </c>
      <c r="K33" s="137" t="s">
        <v>338</v>
      </c>
      <c r="L33" s="138">
        <v>0</v>
      </c>
      <c r="M33" s="139">
        <v>0</v>
      </c>
      <c r="N33" s="138">
        <v>18</v>
      </c>
      <c r="O33" s="139">
        <v>14</v>
      </c>
      <c r="P33" s="138">
        <v>17</v>
      </c>
      <c r="Q33" s="139">
        <v>17</v>
      </c>
      <c r="R33" s="157">
        <f t="shared" si="0"/>
        <v>190</v>
      </c>
      <c r="S33" s="158">
        <f>(R33*12/11)</f>
        <v>207.27272727272728</v>
      </c>
      <c r="T33" s="13"/>
    </row>
    <row r="34" spans="1:20">
      <c r="A34" s="132">
        <v>29</v>
      </c>
      <c r="B34" s="156" t="s">
        <v>104</v>
      </c>
      <c r="C34" s="132" t="s">
        <v>10</v>
      </c>
      <c r="D34" s="132" t="s">
        <v>30</v>
      </c>
      <c r="E34" s="135" t="s">
        <v>116</v>
      </c>
      <c r="F34" s="138">
        <v>20</v>
      </c>
      <c r="G34" s="139">
        <v>21</v>
      </c>
      <c r="H34" s="138">
        <v>17</v>
      </c>
      <c r="I34" s="139">
        <v>25</v>
      </c>
      <c r="J34" s="138">
        <v>2</v>
      </c>
      <c r="K34" s="137" t="s">
        <v>338</v>
      </c>
      <c r="L34" s="138">
        <v>19</v>
      </c>
      <c r="M34" s="139">
        <v>19</v>
      </c>
      <c r="N34" s="138">
        <v>22</v>
      </c>
      <c r="O34" s="139">
        <v>10</v>
      </c>
      <c r="P34" s="138">
        <v>15</v>
      </c>
      <c r="Q34" s="139">
        <v>14</v>
      </c>
      <c r="R34" s="157">
        <f t="shared" si="0"/>
        <v>184</v>
      </c>
      <c r="S34" s="158">
        <f>(R34*12/11)</f>
        <v>200.72727272727272</v>
      </c>
      <c r="T34" s="13"/>
    </row>
    <row r="35" spans="1:20">
      <c r="A35" s="132">
        <v>30</v>
      </c>
      <c r="B35" s="156" t="s">
        <v>222</v>
      </c>
      <c r="C35" s="132" t="s">
        <v>22</v>
      </c>
      <c r="D35" s="132" t="s">
        <v>98</v>
      </c>
      <c r="E35" s="135" t="s">
        <v>101</v>
      </c>
      <c r="F35" s="138">
        <v>26</v>
      </c>
      <c r="G35" s="139">
        <v>24</v>
      </c>
      <c r="H35" s="138">
        <v>24</v>
      </c>
      <c r="I35" s="139">
        <v>24</v>
      </c>
      <c r="J35" s="138">
        <v>0</v>
      </c>
      <c r="K35" s="139">
        <v>0</v>
      </c>
      <c r="L35" s="138">
        <v>20</v>
      </c>
      <c r="M35" s="139">
        <v>25</v>
      </c>
      <c r="N35" s="138">
        <v>16</v>
      </c>
      <c r="O35" s="139">
        <v>12</v>
      </c>
      <c r="P35" s="138">
        <v>15</v>
      </c>
      <c r="Q35" s="139">
        <v>14</v>
      </c>
      <c r="R35" s="157">
        <f t="shared" si="0"/>
        <v>200</v>
      </c>
      <c r="S35" s="158">
        <f>R35*1</f>
        <v>200</v>
      </c>
      <c r="T35" s="13"/>
    </row>
    <row r="36" spans="1:20">
      <c r="A36" s="159">
        <v>31</v>
      </c>
      <c r="B36" s="160" t="s">
        <v>111</v>
      </c>
      <c r="C36" s="159" t="s">
        <v>42</v>
      </c>
      <c r="D36" s="159" t="s">
        <v>97</v>
      </c>
      <c r="E36" s="161" t="s">
        <v>101</v>
      </c>
      <c r="F36" s="162">
        <v>25</v>
      </c>
      <c r="G36" s="163">
        <v>6</v>
      </c>
      <c r="H36" s="162">
        <v>0</v>
      </c>
      <c r="I36" s="163">
        <v>17</v>
      </c>
      <c r="J36" s="162">
        <v>19</v>
      </c>
      <c r="K36" s="163">
        <v>19</v>
      </c>
      <c r="L36" s="162">
        <v>19</v>
      </c>
      <c r="M36" s="163">
        <v>21</v>
      </c>
      <c r="N36" s="162">
        <v>22</v>
      </c>
      <c r="O36" s="163">
        <v>17</v>
      </c>
      <c r="P36" s="162">
        <v>14</v>
      </c>
      <c r="Q36" s="163">
        <v>20</v>
      </c>
      <c r="R36" s="164">
        <f t="shared" si="0"/>
        <v>199</v>
      </c>
      <c r="S36" s="165">
        <f>R36*1</f>
        <v>199</v>
      </c>
      <c r="T36" s="13"/>
    </row>
    <row r="37" spans="1:20">
      <c r="A37" s="159">
        <v>32</v>
      </c>
      <c r="B37" s="160" t="s">
        <v>261</v>
      </c>
      <c r="C37" s="159" t="s">
        <v>12</v>
      </c>
      <c r="D37" s="159" t="s">
        <v>19</v>
      </c>
      <c r="E37" s="161" t="s">
        <v>102</v>
      </c>
      <c r="F37" s="162">
        <v>17</v>
      </c>
      <c r="G37" s="163">
        <v>15</v>
      </c>
      <c r="H37" s="162">
        <v>21</v>
      </c>
      <c r="I37" s="163">
        <v>20</v>
      </c>
      <c r="J37" s="162">
        <v>9</v>
      </c>
      <c r="K37" s="166" t="s">
        <v>338</v>
      </c>
      <c r="L37" s="162">
        <v>23</v>
      </c>
      <c r="M37" s="163">
        <v>23</v>
      </c>
      <c r="N37" s="162">
        <v>25</v>
      </c>
      <c r="O37" s="163">
        <v>22</v>
      </c>
      <c r="P37" s="162">
        <v>0</v>
      </c>
      <c r="Q37" s="163">
        <v>7</v>
      </c>
      <c r="R37" s="164">
        <f t="shared" si="0"/>
        <v>182</v>
      </c>
      <c r="S37" s="165">
        <f>(R37*12/11)</f>
        <v>198.54545454545453</v>
      </c>
      <c r="T37" s="13"/>
    </row>
    <row r="38" spans="1:20">
      <c r="A38" s="159">
        <v>33</v>
      </c>
      <c r="B38" s="160" t="s">
        <v>259</v>
      </c>
      <c r="C38" s="159" t="s">
        <v>12</v>
      </c>
      <c r="D38" s="159" t="s">
        <v>19</v>
      </c>
      <c r="E38" s="161" t="s">
        <v>102</v>
      </c>
      <c r="F38" s="162">
        <v>0</v>
      </c>
      <c r="G38" s="163">
        <v>24</v>
      </c>
      <c r="H38" s="162">
        <v>22</v>
      </c>
      <c r="I38" s="163">
        <v>26</v>
      </c>
      <c r="J38" s="162">
        <v>11</v>
      </c>
      <c r="K38" s="166" t="s">
        <v>338</v>
      </c>
      <c r="L38" s="162">
        <v>16</v>
      </c>
      <c r="M38" s="163">
        <v>20</v>
      </c>
      <c r="N38" s="162">
        <v>30</v>
      </c>
      <c r="O38" s="163">
        <v>0</v>
      </c>
      <c r="P38" s="162">
        <v>16</v>
      </c>
      <c r="Q38" s="163">
        <v>11</v>
      </c>
      <c r="R38" s="164">
        <f t="shared" ref="R38:R69" si="1">SUM(F38:Q38)</f>
        <v>176</v>
      </c>
      <c r="S38" s="165">
        <f>(R38*12/11)</f>
        <v>192</v>
      </c>
      <c r="T38" s="13"/>
    </row>
    <row r="39" spans="1:20">
      <c r="A39" s="159">
        <v>34</v>
      </c>
      <c r="B39" s="160" t="s">
        <v>150</v>
      </c>
      <c r="C39" s="159" t="s">
        <v>43</v>
      </c>
      <c r="D39" s="159" t="s">
        <v>20</v>
      </c>
      <c r="E39" s="161" t="s">
        <v>102</v>
      </c>
      <c r="F39" s="162">
        <v>16</v>
      </c>
      <c r="G39" s="163">
        <v>0</v>
      </c>
      <c r="H39" s="162">
        <v>15</v>
      </c>
      <c r="I39" s="163">
        <v>12</v>
      </c>
      <c r="J39" s="162">
        <v>15</v>
      </c>
      <c r="K39" s="166" t="s">
        <v>338</v>
      </c>
      <c r="L39" s="162">
        <v>26</v>
      </c>
      <c r="M39" s="163">
        <v>25</v>
      </c>
      <c r="N39" s="162">
        <v>27</v>
      </c>
      <c r="O39" s="163">
        <v>0</v>
      </c>
      <c r="P39" s="162">
        <v>19</v>
      </c>
      <c r="Q39" s="163">
        <v>19</v>
      </c>
      <c r="R39" s="164">
        <f t="shared" si="1"/>
        <v>174</v>
      </c>
      <c r="S39" s="165">
        <f>(R39*12/11)</f>
        <v>189.81818181818181</v>
      </c>
      <c r="T39" s="13"/>
    </row>
    <row r="40" spans="1:20">
      <c r="A40" s="159">
        <v>35</v>
      </c>
      <c r="B40" s="160" t="s">
        <v>391</v>
      </c>
      <c r="C40" s="159" t="s">
        <v>14</v>
      </c>
      <c r="D40" s="159" t="s">
        <v>20</v>
      </c>
      <c r="E40" s="161" t="s">
        <v>101</v>
      </c>
      <c r="F40" s="162">
        <v>0</v>
      </c>
      <c r="G40" s="163">
        <v>0</v>
      </c>
      <c r="H40" s="162">
        <v>21</v>
      </c>
      <c r="I40" s="163">
        <v>18</v>
      </c>
      <c r="J40" s="162">
        <v>13</v>
      </c>
      <c r="K40" s="163">
        <v>2</v>
      </c>
      <c r="L40" s="162">
        <v>25</v>
      </c>
      <c r="M40" s="163">
        <v>5</v>
      </c>
      <c r="N40" s="162">
        <v>26</v>
      </c>
      <c r="O40" s="163">
        <v>28</v>
      </c>
      <c r="P40" s="162">
        <v>26</v>
      </c>
      <c r="Q40" s="163">
        <v>22</v>
      </c>
      <c r="R40" s="164">
        <f t="shared" si="1"/>
        <v>186</v>
      </c>
      <c r="S40" s="165">
        <f>R40*1</f>
        <v>186</v>
      </c>
      <c r="T40" s="13"/>
    </row>
    <row r="41" spans="1:20">
      <c r="A41" s="159">
        <v>36</v>
      </c>
      <c r="B41" s="160" t="s">
        <v>160</v>
      </c>
      <c r="C41" s="159" t="s">
        <v>44</v>
      </c>
      <c r="D41" s="159" t="s">
        <v>97</v>
      </c>
      <c r="E41" s="161" t="s">
        <v>101</v>
      </c>
      <c r="F41" s="162">
        <v>0</v>
      </c>
      <c r="G41" s="163">
        <v>0</v>
      </c>
      <c r="H41" s="162">
        <v>25</v>
      </c>
      <c r="I41" s="163">
        <v>25</v>
      </c>
      <c r="J41" s="162">
        <v>27</v>
      </c>
      <c r="K41" s="163">
        <v>27</v>
      </c>
      <c r="L41" s="162">
        <v>10</v>
      </c>
      <c r="M41" s="163">
        <v>27</v>
      </c>
      <c r="N41" s="162">
        <v>0</v>
      </c>
      <c r="O41" s="163">
        <v>0</v>
      </c>
      <c r="P41" s="162">
        <v>27</v>
      </c>
      <c r="Q41" s="163">
        <v>9</v>
      </c>
      <c r="R41" s="164">
        <f t="shared" si="1"/>
        <v>177</v>
      </c>
      <c r="S41" s="165">
        <f>R41*1</f>
        <v>177</v>
      </c>
      <c r="T41" s="13"/>
    </row>
    <row r="42" spans="1:20">
      <c r="A42" s="159">
        <v>37</v>
      </c>
      <c r="B42" s="160" t="s">
        <v>55</v>
      </c>
      <c r="C42" s="159" t="s">
        <v>45</v>
      </c>
      <c r="D42" s="159" t="s">
        <v>98</v>
      </c>
      <c r="E42" s="161" t="s">
        <v>102</v>
      </c>
      <c r="F42" s="162">
        <v>22</v>
      </c>
      <c r="G42" s="163">
        <v>20</v>
      </c>
      <c r="H42" s="162">
        <v>21</v>
      </c>
      <c r="I42" s="163">
        <v>22</v>
      </c>
      <c r="J42" s="162">
        <v>16</v>
      </c>
      <c r="K42" s="166" t="s">
        <v>338</v>
      </c>
      <c r="L42" s="162">
        <v>18</v>
      </c>
      <c r="M42" s="163">
        <v>18</v>
      </c>
      <c r="N42" s="162">
        <v>13</v>
      </c>
      <c r="O42" s="163">
        <v>0</v>
      </c>
      <c r="P42" s="162">
        <v>0</v>
      </c>
      <c r="Q42" s="163">
        <v>12</v>
      </c>
      <c r="R42" s="164">
        <f t="shared" si="1"/>
        <v>162</v>
      </c>
      <c r="S42" s="165">
        <f>(R42*12/11)</f>
        <v>176.72727272727272</v>
      </c>
      <c r="T42" s="13"/>
    </row>
    <row r="43" spans="1:20">
      <c r="A43" s="159">
        <v>38</v>
      </c>
      <c r="B43" s="160" t="s">
        <v>167</v>
      </c>
      <c r="C43" s="159" t="s">
        <v>9</v>
      </c>
      <c r="D43" s="159" t="s">
        <v>97</v>
      </c>
      <c r="E43" s="161" t="s">
        <v>101</v>
      </c>
      <c r="F43" s="162">
        <v>21</v>
      </c>
      <c r="G43" s="163">
        <v>24</v>
      </c>
      <c r="H43" s="162">
        <v>18</v>
      </c>
      <c r="I43" s="163">
        <v>19</v>
      </c>
      <c r="J43" s="162">
        <v>0</v>
      </c>
      <c r="K43" s="163">
        <v>13</v>
      </c>
      <c r="L43" s="162">
        <v>18</v>
      </c>
      <c r="M43" s="163">
        <v>17</v>
      </c>
      <c r="N43" s="162">
        <v>12</v>
      </c>
      <c r="O43" s="163">
        <v>15</v>
      </c>
      <c r="P43" s="162">
        <v>11</v>
      </c>
      <c r="Q43" s="163">
        <v>3</v>
      </c>
      <c r="R43" s="164">
        <f t="shared" si="1"/>
        <v>171</v>
      </c>
      <c r="S43" s="165">
        <f>R43*1</f>
        <v>171</v>
      </c>
      <c r="T43" s="13"/>
    </row>
    <row r="44" spans="1:20">
      <c r="A44" s="159">
        <v>39</v>
      </c>
      <c r="B44" s="160" t="s">
        <v>93</v>
      </c>
      <c r="C44" s="159" t="s">
        <v>10</v>
      </c>
      <c r="D44" s="159" t="s">
        <v>30</v>
      </c>
      <c r="E44" s="161" t="s">
        <v>102</v>
      </c>
      <c r="F44" s="162">
        <v>0</v>
      </c>
      <c r="G44" s="163">
        <v>0</v>
      </c>
      <c r="H44" s="162">
        <v>23</v>
      </c>
      <c r="I44" s="163">
        <v>21</v>
      </c>
      <c r="J44" s="162">
        <v>14</v>
      </c>
      <c r="K44" s="166" t="s">
        <v>338</v>
      </c>
      <c r="L44" s="162">
        <v>12</v>
      </c>
      <c r="M44" s="163">
        <v>17</v>
      </c>
      <c r="N44" s="162">
        <v>14</v>
      </c>
      <c r="O44" s="163">
        <v>21</v>
      </c>
      <c r="P44" s="162">
        <v>18</v>
      </c>
      <c r="Q44" s="163">
        <v>16</v>
      </c>
      <c r="R44" s="164">
        <f t="shared" si="1"/>
        <v>156</v>
      </c>
      <c r="S44" s="165">
        <f>(R44*12/11)</f>
        <v>170.18181818181819</v>
      </c>
      <c r="T44" s="13"/>
    </row>
    <row r="45" spans="1:20">
      <c r="A45" s="159">
        <v>40</v>
      </c>
      <c r="B45" s="160" t="s">
        <v>69</v>
      </c>
      <c r="C45" s="159" t="s">
        <v>22</v>
      </c>
      <c r="D45" s="159" t="s">
        <v>98</v>
      </c>
      <c r="E45" s="161" t="s">
        <v>101</v>
      </c>
      <c r="F45" s="162">
        <v>19</v>
      </c>
      <c r="G45" s="163">
        <v>0</v>
      </c>
      <c r="H45" s="162">
        <v>22</v>
      </c>
      <c r="I45" s="163">
        <v>23</v>
      </c>
      <c r="J45" s="162">
        <v>10</v>
      </c>
      <c r="K45" s="163">
        <v>16</v>
      </c>
      <c r="L45" s="162">
        <v>17</v>
      </c>
      <c r="M45" s="163">
        <v>15</v>
      </c>
      <c r="N45" s="162">
        <v>21</v>
      </c>
      <c r="O45" s="163">
        <v>19</v>
      </c>
      <c r="P45" s="162">
        <v>7</v>
      </c>
      <c r="Q45" s="163">
        <v>1</v>
      </c>
      <c r="R45" s="164">
        <f t="shared" si="1"/>
        <v>170</v>
      </c>
      <c r="S45" s="165">
        <f>R45*1</f>
        <v>170</v>
      </c>
      <c r="T45" s="13"/>
    </row>
    <row r="46" spans="1:20">
      <c r="A46" s="13">
        <v>41</v>
      </c>
      <c r="B46" s="14" t="s">
        <v>260</v>
      </c>
      <c r="C46" s="13" t="s">
        <v>233</v>
      </c>
      <c r="D46" s="13" t="s">
        <v>20</v>
      </c>
      <c r="E46" s="46" t="s">
        <v>102</v>
      </c>
      <c r="F46" s="82">
        <v>17</v>
      </c>
      <c r="G46" s="85">
        <v>22</v>
      </c>
      <c r="H46" s="24">
        <v>18</v>
      </c>
      <c r="I46" s="25">
        <v>17</v>
      </c>
      <c r="J46" s="24">
        <v>10</v>
      </c>
      <c r="K46" s="28" t="s">
        <v>338</v>
      </c>
      <c r="L46" s="24">
        <v>11</v>
      </c>
      <c r="M46" s="25">
        <v>20</v>
      </c>
      <c r="N46" s="24">
        <v>15</v>
      </c>
      <c r="O46" s="25">
        <v>13</v>
      </c>
      <c r="P46" s="24">
        <v>7</v>
      </c>
      <c r="Q46" s="25">
        <v>5</v>
      </c>
      <c r="R46" s="89">
        <f t="shared" si="1"/>
        <v>155</v>
      </c>
      <c r="S46" s="107">
        <f>(R46*12/11)</f>
        <v>169.09090909090909</v>
      </c>
      <c r="T46" s="13"/>
    </row>
    <row r="47" spans="1:20">
      <c r="A47" s="13">
        <v>42</v>
      </c>
      <c r="B47" s="14" t="s">
        <v>275</v>
      </c>
      <c r="C47" s="13" t="s">
        <v>232</v>
      </c>
      <c r="D47" s="13" t="s">
        <v>19</v>
      </c>
      <c r="E47" s="46" t="s">
        <v>101</v>
      </c>
      <c r="F47" s="82">
        <v>19</v>
      </c>
      <c r="G47" s="85">
        <v>17</v>
      </c>
      <c r="H47" s="24">
        <v>20</v>
      </c>
      <c r="I47" s="25">
        <v>18</v>
      </c>
      <c r="J47" s="24">
        <v>17</v>
      </c>
      <c r="K47" s="25">
        <v>18</v>
      </c>
      <c r="L47" s="24">
        <v>13</v>
      </c>
      <c r="M47" s="25">
        <v>16</v>
      </c>
      <c r="N47" s="24">
        <v>4</v>
      </c>
      <c r="O47" s="25">
        <v>13</v>
      </c>
      <c r="P47" s="24">
        <v>3</v>
      </c>
      <c r="Q47" s="25">
        <v>0</v>
      </c>
      <c r="R47" s="89">
        <f t="shared" si="1"/>
        <v>158</v>
      </c>
      <c r="S47" s="107">
        <f>R47*1</f>
        <v>158</v>
      </c>
      <c r="T47" s="13"/>
    </row>
    <row r="48" spans="1:20">
      <c r="A48" s="13">
        <v>43</v>
      </c>
      <c r="B48" s="14" t="s">
        <v>87</v>
      </c>
      <c r="C48" s="13" t="s">
        <v>13</v>
      </c>
      <c r="D48" s="13" t="s">
        <v>20</v>
      </c>
      <c r="E48" s="46" t="s">
        <v>101</v>
      </c>
      <c r="F48" s="82">
        <v>15</v>
      </c>
      <c r="G48" s="85">
        <v>1</v>
      </c>
      <c r="H48" s="24">
        <v>13</v>
      </c>
      <c r="I48" s="25">
        <v>11</v>
      </c>
      <c r="J48" s="24">
        <v>0</v>
      </c>
      <c r="K48" s="25">
        <v>0</v>
      </c>
      <c r="L48" s="24">
        <v>24</v>
      </c>
      <c r="M48" s="25">
        <v>22</v>
      </c>
      <c r="N48" s="24">
        <v>23</v>
      </c>
      <c r="O48" s="25">
        <v>26</v>
      </c>
      <c r="P48" s="24">
        <v>6</v>
      </c>
      <c r="Q48" s="25">
        <v>16</v>
      </c>
      <c r="R48" s="89">
        <f t="shared" si="1"/>
        <v>157</v>
      </c>
      <c r="S48" s="107">
        <f>R48*1</f>
        <v>157</v>
      </c>
      <c r="T48" s="13"/>
    </row>
    <row r="49" spans="1:21">
      <c r="A49" s="13">
        <v>44</v>
      </c>
      <c r="B49" s="14" t="s">
        <v>307</v>
      </c>
      <c r="C49" s="13" t="s">
        <v>23</v>
      </c>
      <c r="D49" s="13" t="s">
        <v>99</v>
      </c>
      <c r="E49" s="46" t="s">
        <v>101</v>
      </c>
      <c r="F49" s="82">
        <v>3</v>
      </c>
      <c r="G49" s="85">
        <v>27</v>
      </c>
      <c r="H49" s="24">
        <v>0</v>
      </c>
      <c r="I49" s="25">
        <v>22</v>
      </c>
      <c r="J49" s="24">
        <v>12</v>
      </c>
      <c r="K49" s="25">
        <v>19</v>
      </c>
      <c r="L49" s="24">
        <v>13</v>
      </c>
      <c r="M49" s="25">
        <v>13</v>
      </c>
      <c r="N49" s="24">
        <v>16</v>
      </c>
      <c r="O49" s="25">
        <v>20</v>
      </c>
      <c r="P49" s="24">
        <v>8</v>
      </c>
      <c r="Q49" s="25">
        <v>0</v>
      </c>
      <c r="R49" s="89">
        <f t="shared" si="1"/>
        <v>153</v>
      </c>
      <c r="S49" s="107">
        <f>R49*1</f>
        <v>153</v>
      </c>
      <c r="T49" s="13"/>
    </row>
    <row r="50" spans="1:21">
      <c r="A50" s="13">
        <v>45</v>
      </c>
      <c r="B50" s="14" t="s">
        <v>283</v>
      </c>
      <c r="C50" s="13" t="s">
        <v>12</v>
      </c>
      <c r="D50" s="13" t="s">
        <v>19</v>
      </c>
      <c r="E50" s="46" t="s">
        <v>102</v>
      </c>
      <c r="F50" s="82">
        <v>0</v>
      </c>
      <c r="G50" s="85">
        <v>19</v>
      </c>
      <c r="H50" s="24">
        <v>19</v>
      </c>
      <c r="I50" s="25">
        <v>17</v>
      </c>
      <c r="J50" s="24">
        <v>0</v>
      </c>
      <c r="K50" s="28" t="s">
        <v>338</v>
      </c>
      <c r="L50" s="24">
        <v>15</v>
      </c>
      <c r="M50" s="25">
        <v>17</v>
      </c>
      <c r="N50" s="24">
        <v>20</v>
      </c>
      <c r="O50" s="25">
        <v>17</v>
      </c>
      <c r="P50" s="24">
        <v>10</v>
      </c>
      <c r="Q50" s="25">
        <v>3</v>
      </c>
      <c r="R50" s="89">
        <f t="shared" si="1"/>
        <v>137</v>
      </c>
      <c r="S50" s="107">
        <f>(R50*12/11)</f>
        <v>149.45454545454547</v>
      </c>
      <c r="T50" s="13"/>
    </row>
    <row r="51" spans="1:21">
      <c r="A51" s="13">
        <v>46</v>
      </c>
      <c r="B51" s="14" t="s">
        <v>202</v>
      </c>
      <c r="C51" s="13" t="s">
        <v>9</v>
      </c>
      <c r="D51" s="13" t="s">
        <v>97</v>
      </c>
      <c r="E51" s="46" t="s">
        <v>101</v>
      </c>
      <c r="F51" s="82">
        <v>0</v>
      </c>
      <c r="G51" s="85">
        <v>19</v>
      </c>
      <c r="H51" s="24">
        <v>15</v>
      </c>
      <c r="I51" s="25">
        <v>16</v>
      </c>
      <c r="J51" s="24">
        <v>8</v>
      </c>
      <c r="K51" s="25">
        <v>0</v>
      </c>
      <c r="L51" s="24">
        <v>20</v>
      </c>
      <c r="M51" s="25">
        <v>12</v>
      </c>
      <c r="N51" s="24">
        <v>16</v>
      </c>
      <c r="O51" s="25">
        <v>21</v>
      </c>
      <c r="P51" s="24">
        <v>12</v>
      </c>
      <c r="Q51" s="25">
        <v>10</v>
      </c>
      <c r="R51" s="89">
        <f t="shared" si="1"/>
        <v>149</v>
      </c>
      <c r="S51" s="107">
        <f>R51*1</f>
        <v>149</v>
      </c>
      <c r="T51" s="13"/>
    </row>
    <row r="52" spans="1:21">
      <c r="A52" s="13">
        <v>47</v>
      </c>
      <c r="B52" s="14" t="s">
        <v>163</v>
      </c>
      <c r="C52" s="13" t="s">
        <v>11</v>
      </c>
      <c r="D52" s="13" t="s">
        <v>30</v>
      </c>
      <c r="E52" s="46" t="s">
        <v>102</v>
      </c>
      <c r="F52" s="82">
        <v>12</v>
      </c>
      <c r="G52" s="85">
        <v>14</v>
      </c>
      <c r="H52" s="24">
        <v>12</v>
      </c>
      <c r="I52" s="25">
        <v>14</v>
      </c>
      <c r="J52" s="24">
        <v>0</v>
      </c>
      <c r="K52" s="28" t="s">
        <v>338</v>
      </c>
      <c r="L52" s="24">
        <v>18</v>
      </c>
      <c r="M52" s="25">
        <v>18</v>
      </c>
      <c r="N52" s="24">
        <v>15</v>
      </c>
      <c r="O52" s="25">
        <v>15</v>
      </c>
      <c r="P52" s="24">
        <v>14</v>
      </c>
      <c r="Q52" s="25">
        <v>0</v>
      </c>
      <c r="R52" s="89">
        <f t="shared" si="1"/>
        <v>132</v>
      </c>
      <c r="S52" s="107">
        <f>(R52*12/11)</f>
        <v>144</v>
      </c>
      <c r="T52" s="13"/>
    </row>
    <row r="53" spans="1:21">
      <c r="A53" s="13">
        <v>48</v>
      </c>
      <c r="B53" s="14" t="s">
        <v>89</v>
      </c>
      <c r="C53" s="13" t="s">
        <v>17</v>
      </c>
      <c r="D53" s="13" t="s">
        <v>30</v>
      </c>
      <c r="E53" s="46" t="s">
        <v>101</v>
      </c>
      <c r="F53" s="82">
        <v>15</v>
      </c>
      <c r="G53" s="85">
        <v>18</v>
      </c>
      <c r="H53" s="24">
        <v>0</v>
      </c>
      <c r="I53" s="25">
        <v>5</v>
      </c>
      <c r="J53" s="24">
        <v>14</v>
      </c>
      <c r="K53" s="25">
        <v>3</v>
      </c>
      <c r="L53" s="24">
        <v>17</v>
      </c>
      <c r="M53" s="25">
        <v>20</v>
      </c>
      <c r="N53" s="24">
        <v>10</v>
      </c>
      <c r="O53" s="25">
        <v>9</v>
      </c>
      <c r="P53" s="24">
        <v>17</v>
      </c>
      <c r="Q53" s="25">
        <v>15</v>
      </c>
      <c r="R53" s="89">
        <f t="shared" si="1"/>
        <v>143</v>
      </c>
      <c r="S53" s="107">
        <f>R53*1</f>
        <v>143</v>
      </c>
      <c r="T53" s="13"/>
    </row>
    <row r="54" spans="1:21">
      <c r="A54" s="13">
        <v>49</v>
      </c>
      <c r="B54" s="14" t="s">
        <v>205</v>
      </c>
      <c r="C54" s="13" t="s">
        <v>29</v>
      </c>
      <c r="D54" s="13" t="s">
        <v>99</v>
      </c>
      <c r="E54" s="46" t="s">
        <v>101</v>
      </c>
      <c r="F54" s="82">
        <v>18</v>
      </c>
      <c r="G54" s="85">
        <v>1</v>
      </c>
      <c r="H54" s="24">
        <v>1</v>
      </c>
      <c r="I54" s="25">
        <v>16</v>
      </c>
      <c r="J54" s="24">
        <v>13</v>
      </c>
      <c r="K54" s="25">
        <v>10</v>
      </c>
      <c r="L54" s="24">
        <v>9</v>
      </c>
      <c r="M54" s="25">
        <v>14</v>
      </c>
      <c r="N54" s="24">
        <v>18</v>
      </c>
      <c r="O54" s="25">
        <v>14</v>
      </c>
      <c r="P54" s="24">
        <v>17</v>
      </c>
      <c r="Q54" s="25">
        <v>11</v>
      </c>
      <c r="R54" s="89">
        <f t="shared" si="1"/>
        <v>142</v>
      </c>
      <c r="S54" s="107">
        <f>R54*1</f>
        <v>142</v>
      </c>
      <c r="T54" s="13"/>
    </row>
    <row r="55" spans="1:21">
      <c r="A55" s="13">
        <v>50</v>
      </c>
      <c r="B55" s="14" t="s">
        <v>74</v>
      </c>
      <c r="C55" s="13" t="s">
        <v>25</v>
      </c>
      <c r="D55" s="13" t="s">
        <v>30</v>
      </c>
      <c r="E55" s="46" t="s">
        <v>102</v>
      </c>
      <c r="F55" s="82">
        <v>18</v>
      </c>
      <c r="G55" s="85">
        <v>20</v>
      </c>
      <c r="H55" s="24">
        <v>19</v>
      </c>
      <c r="I55" s="25">
        <v>16</v>
      </c>
      <c r="J55" s="24">
        <v>13</v>
      </c>
      <c r="K55" s="28" t="s">
        <v>338</v>
      </c>
      <c r="L55" s="24">
        <v>0</v>
      </c>
      <c r="M55" s="25">
        <v>0</v>
      </c>
      <c r="N55" s="24">
        <v>7</v>
      </c>
      <c r="O55" s="25">
        <v>11</v>
      </c>
      <c r="P55" s="24">
        <v>9</v>
      </c>
      <c r="Q55" s="25">
        <v>9</v>
      </c>
      <c r="R55" s="89">
        <f t="shared" si="1"/>
        <v>122</v>
      </c>
      <c r="S55" s="107">
        <f>(R55*12/11)</f>
        <v>133.09090909090909</v>
      </c>
      <c r="T55" s="13"/>
    </row>
    <row r="56" spans="1:21">
      <c r="A56" s="13">
        <v>51</v>
      </c>
      <c r="B56" s="14" t="s">
        <v>76</v>
      </c>
      <c r="C56" s="13" t="s">
        <v>25</v>
      </c>
      <c r="D56" s="13" t="s">
        <v>30</v>
      </c>
      <c r="E56" s="46" t="s">
        <v>102</v>
      </c>
      <c r="F56" s="82">
        <v>16</v>
      </c>
      <c r="G56" s="85">
        <v>16</v>
      </c>
      <c r="H56" s="24">
        <v>14</v>
      </c>
      <c r="I56" s="25">
        <v>10</v>
      </c>
      <c r="J56" s="24">
        <v>8</v>
      </c>
      <c r="K56" s="28" t="s">
        <v>338</v>
      </c>
      <c r="L56" s="24">
        <v>16</v>
      </c>
      <c r="M56" s="25">
        <v>15</v>
      </c>
      <c r="N56" s="24">
        <v>2</v>
      </c>
      <c r="O56" s="25">
        <v>5</v>
      </c>
      <c r="P56" s="24">
        <v>11</v>
      </c>
      <c r="Q56" s="25">
        <v>8</v>
      </c>
      <c r="R56" s="89">
        <f t="shared" si="1"/>
        <v>121</v>
      </c>
      <c r="S56" s="107">
        <f>(R56*12/11)</f>
        <v>132</v>
      </c>
      <c r="T56" s="13"/>
    </row>
    <row r="57" spans="1:21">
      <c r="A57" s="13">
        <v>52</v>
      </c>
      <c r="B57" s="14" t="s">
        <v>88</v>
      </c>
      <c r="C57" s="13" t="s">
        <v>23</v>
      </c>
      <c r="D57" s="13" t="s">
        <v>99</v>
      </c>
      <c r="E57" s="46" t="s">
        <v>101</v>
      </c>
      <c r="F57" s="82">
        <v>28</v>
      </c>
      <c r="G57" s="85">
        <v>3</v>
      </c>
      <c r="H57" s="24">
        <v>25</v>
      </c>
      <c r="I57" s="25">
        <v>23</v>
      </c>
      <c r="J57" s="24">
        <v>0</v>
      </c>
      <c r="K57" s="25">
        <v>0</v>
      </c>
      <c r="L57" s="24">
        <v>0</v>
      </c>
      <c r="M57" s="25">
        <v>0</v>
      </c>
      <c r="N57" s="24">
        <v>24</v>
      </c>
      <c r="O57" s="25">
        <v>23</v>
      </c>
      <c r="P57" s="24">
        <v>0</v>
      </c>
      <c r="Q57" s="25">
        <v>0</v>
      </c>
      <c r="R57" s="89">
        <f t="shared" si="1"/>
        <v>126</v>
      </c>
      <c r="S57" s="107">
        <f>R57*1</f>
        <v>126</v>
      </c>
      <c r="T57" s="13"/>
    </row>
    <row r="58" spans="1:21">
      <c r="A58" s="13">
        <v>53</v>
      </c>
      <c r="B58" s="14" t="s">
        <v>112</v>
      </c>
      <c r="C58" s="13" t="s">
        <v>14</v>
      </c>
      <c r="D58" s="13" t="s">
        <v>20</v>
      </c>
      <c r="E58" s="46" t="s">
        <v>101</v>
      </c>
      <c r="F58" s="82">
        <v>11</v>
      </c>
      <c r="G58" s="85">
        <v>18</v>
      </c>
      <c r="H58" s="24">
        <v>11</v>
      </c>
      <c r="I58" s="25">
        <v>13</v>
      </c>
      <c r="J58" s="24">
        <v>7</v>
      </c>
      <c r="K58" s="25">
        <v>6</v>
      </c>
      <c r="L58" s="24">
        <v>12</v>
      </c>
      <c r="M58" s="25">
        <v>9</v>
      </c>
      <c r="N58" s="24">
        <v>13</v>
      </c>
      <c r="O58" s="25">
        <v>17</v>
      </c>
      <c r="P58" s="24">
        <v>9</v>
      </c>
      <c r="Q58" s="25">
        <v>0</v>
      </c>
      <c r="R58" s="89">
        <f t="shared" si="1"/>
        <v>126</v>
      </c>
      <c r="S58" s="107">
        <f>R58*1</f>
        <v>126</v>
      </c>
      <c r="T58" s="13"/>
    </row>
    <row r="59" spans="1:21">
      <c r="A59" s="13">
        <v>54</v>
      </c>
      <c r="B59" s="14" t="s">
        <v>105</v>
      </c>
      <c r="C59" s="13" t="s">
        <v>26</v>
      </c>
      <c r="D59" s="13" t="s">
        <v>98</v>
      </c>
      <c r="E59" s="46" t="s">
        <v>102</v>
      </c>
      <c r="F59" s="82">
        <v>18</v>
      </c>
      <c r="G59" s="85">
        <v>10</v>
      </c>
      <c r="H59" s="24">
        <v>19</v>
      </c>
      <c r="I59" s="25">
        <v>20</v>
      </c>
      <c r="J59" s="24">
        <v>3</v>
      </c>
      <c r="K59" s="28" t="s">
        <v>338</v>
      </c>
      <c r="L59" s="24">
        <v>12</v>
      </c>
      <c r="M59" s="25">
        <v>13</v>
      </c>
      <c r="N59" s="24">
        <v>5</v>
      </c>
      <c r="O59" s="25">
        <v>7</v>
      </c>
      <c r="P59" s="24">
        <v>1</v>
      </c>
      <c r="Q59" s="25">
        <v>2</v>
      </c>
      <c r="R59" s="89">
        <f t="shared" si="1"/>
        <v>110</v>
      </c>
      <c r="S59" s="107">
        <f>(R59*12/11)</f>
        <v>120</v>
      </c>
      <c r="T59" s="13"/>
    </row>
    <row r="60" spans="1:21">
      <c r="A60" s="13">
        <v>55</v>
      </c>
      <c r="B60" s="14" t="s">
        <v>466</v>
      </c>
      <c r="C60" s="13" t="s">
        <v>43</v>
      </c>
      <c r="D60" s="13" t="s">
        <v>20</v>
      </c>
      <c r="E60" s="46" t="s">
        <v>102</v>
      </c>
      <c r="F60" s="82">
        <v>12</v>
      </c>
      <c r="G60" s="85">
        <v>19</v>
      </c>
      <c r="H60" s="24">
        <v>4</v>
      </c>
      <c r="I60" s="25">
        <v>4</v>
      </c>
      <c r="J60" s="24">
        <v>0</v>
      </c>
      <c r="K60" s="28" t="s">
        <v>338</v>
      </c>
      <c r="L60" s="24">
        <v>13</v>
      </c>
      <c r="M60" s="25">
        <v>13</v>
      </c>
      <c r="N60" s="24">
        <v>19</v>
      </c>
      <c r="O60" s="25">
        <v>25</v>
      </c>
      <c r="P60" s="24">
        <v>0</v>
      </c>
      <c r="Q60" s="25">
        <v>0</v>
      </c>
      <c r="R60" s="89">
        <f t="shared" si="1"/>
        <v>109</v>
      </c>
      <c r="S60" s="107">
        <f>(R60*12/11)</f>
        <v>118.90909090909091</v>
      </c>
      <c r="T60" s="13"/>
    </row>
    <row r="61" spans="1:21">
      <c r="A61" s="13">
        <v>56</v>
      </c>
      <c r="B61" s="14" t="s">
        <v>107</v>
      </c>
      <c r="C61" s="13" t="s">
        <v>10</v>
      </c>
      <c r="D61" s="13" t="s">
        <v>30</v>
      </c>
      <c r="E61" s="46" t="s">
        <v>116</v>
      </c>
      <c r="F61" s="82">
        <v>13</v>
      </c>
      <c r="G61" s="85">
        <v>13</v>
      </c>
      <c r="H61" s="24">
        <v>16</v>
      </c>
      <c r="I61" s="25">
        <v>19</v>
      </c>
      <c r="J61" s="24">
        <v>6</v>
      </c>
      <c r="K61" s="28" t="s">
        <v>338</v>
      </c>
      <c r="L61" s="24">
        <v>0</v>
      </c>
      <c r="M61" s="25">
        <v>17</v>
      </c>
      <c r="N61" s="24">
        <v>6</v>
      </c>
      <c r="O61" s="25">
        <v>0</v>
      </c>
      <c r="P61" s="24">
        <v>12</v>
      </c>
      <c r="Q61" s="25">
        <v>4</v>
      </c>
      <c r="R61" s="89">
        <f t="shared" si="1"/>
        <v>106</v>
      </c>
      <c r="S61" s="107">
        <f>(R61*12/11)</f>
        <v>115.63636363636364</v>
      </c>
      <c r="T61" s="13"/>
    </row>
    <row r="62" spans="1:21">
      <c r="A62" s="13">
        <v>57</v>
      </c>
      <c r="B62" s="14" t="s">
        <v>71</v>
      </c>
      <c r="C62" s="13" t="s">
        <v>21</v>
      </c>
      <c r="D62" s="13" t="s">
        <v>98</v>
      </c>
      <c r="E62" s="46" t="s">
        <v>116</v>
      </c>
      <c r="F62" s="82">
        <v>14</v>
      </c>
      <c r="G62" s="85">
        <v>11</v>
      </c>
      <c r="H62" s="24">
        <v>0</v>
      </c>
      <c r="I62" s="25">
        <v>0</v>
      </c>
      <c r="J62" s="24">
        <v>1</v>
      </c>
      <c r="K62" s="28" t="s">
        <v>338</v>
      </c>
      <c r="L62" s="24">
        <v>14</v>
      </c>
      <c r="M62" s="25">
        <v>19</v>
      </c>
      <c r="N62" s="24">
        <v>9</v>
      </c>
      <c r="O62" s="25">
        <v>10</v>
      </c>
      <c r="P62" s="24">
        <v>9</v>
      </c>
      <c r="Q62" s="25">
        <v>15</v>
      </c>
      <c r="R62" s="89">
        <f t="shared" si="1"/>
        <v>102</v>
      </c>
      <c r="S62" s="107">
        <f>(R62*12/11)</f>
        <v>111.27272727272727</v>
      </c>
      <c r="T62" s="13"/>
    </row>
    <row r="63" spans="1:21">
      <c r="A63" s="13">
        <v>58</v>
      </c>
      <c r="B63" s="14" t="s">
        <v>186</v>
      </c>
      <c r="C63" s="13" t="s">
        <v>152</v>
      </c>
      <c r="D63" s="13" t="s">
        <v>19</v>
      </c>
      <c r="E63" s="46" t="s">
        <v>102</v>
      </c>
      <c r="F63" s="82">
        <v>9</v>
      </c>
      <c r="G63" s="85">
        <v>12</v>
      </c>
      <c r="H63" s="24">
        <v>16</v>
      </c>
      <c r="I63" s="25">
        <v>13</v>
      </c>
      <c r="J63" s="24">
        <v>7</v>
      </c>
      <c r="K63" s="28" t="s">
        <v>338</v>
      </c>
      <c r="L63" s="24">
        <v>3</v>
      </c>
      <c r="M63" s="25">
        <v>2</v>
      </c>
      <c r="N63" s="24">
        <v>19</v>
      </c>
      <c r="O63" s="25">
        <v>16</v>
      </c>
      <c r="P63" s="24">
        <v>0</v>
      </c>
      <c r="Q63" s="25">
        <v>0</v>
      </c>
      <c r="R63" s="89">
        <f t="shared" si="1"/>
        <v>97</v>
      </c>
      <c r="S63" s="107">
        <f>(R63*12/11)</f>
        <v>105.81818181818181</v>
      </c>
      <c r="T63" s="13"/>
      <c r="U63" s="9"/>
    </row>
    <row r="64" spans="1:21" ht="12.5" customHeight="1">
      <c r="A64" s="13">
        <v>59</v>
      </c>
      <c r="B64" s="14" t="s">
        <v>176</v>
      </c>
      <c r="C64" s="13" t="s">
        <v>29</v>
      </c>
      <c r="D64" s="13" t="s">
        <v>99</v>
      </c>
      <c r="E64" s="46" t="s">
        <v>101</v>
      </c>
      <c r="F64" s="82">
        <v>0</v>
      </c>
      <c r="G64" s="85">
        <v>0</v>
      </c>
      <c r="H64" s="24">
        <v>0</v>
      </c>
      <c r="I64" s="25">
        <v>0</v>
      </c>
      <c r="J64" s="24">
        <v>6</v>
      </c>
      <c r="K64" s="25">
        <v>12</v>
      </c>
      <c r="L64" s="24">
        <v>10</v>
      </c>
      <c r="M64" s="25">
        <v>11</v>
      </c>
      <c r="N64" s="24">
        <v>14</v>
      </c>
      <c r="O64" s="25">
        <v>15</v>
      </c>
      <c r="P64" s="24">
        <v>20</v>
      </c>
      <c r="Q64" s="25">
        <v>12</v>
      </c>
      <c r="R64" s="89">
        <f t="shared" si="1"/>
        <v>100</v>
      </c>
      <c r="S64" s="107">
        <f>R64*1</f>
        <v>100</v>
      </c>
      <c r="T64" s="13"/>
      <c r="U64" s="9"/>
    </row>
    <row r="65" spans="1:20" ht="12.5" customHeight="1">
      <c r="A65" s="13">
        <v>60</v>
      </c>
      <c r="B65" s="14" t="s">
        <v>135</v>
      </c>
      <c r="C65" s="13" t="s">
        <v>24</v>
      </c>
      <c r="D65" s="13" t="s">
        <v>99</v>
      </c>
      <c r="E65" s="46" t="s">
        <v>101</v>
      </c>
      <c r="F65" s="82">
        <v>16</v>
      </c>
      <c r="G65" s="85">
        <v>12</v>
      </c>
      <c r="H65" s="24">
        <v>18</v>
      </c>
      <c r="I65" s="25">
        <v>14</v>
      </c>
      <c r="J65" s="24">
        <v>1</v>
      </c>
      <c r="K65" s="25">
        <v>0</v>
      </c>
      <c r="L65" s="24">
        <v>11</v>
      </c>
      <c r="M65" s="25">
        <v>7</v>
      </c>
      <c r="N65" s="24">
        <v>12</v>
      </c>
      <c r="O65" s="25">
        <v>8</v>
      </c>
      <c r="P65" s="24">
        <v>0</v>
      </c>
      <c r="Q65" s="25">
        <v>0</v>
      </c>
      <c r="R65" s="89">
        <f t="shared" si="1"/>
        <v>99</v>
      </c>
      <c r="S65" s="107">
        <f>R65*1</f>
        <v>99</v>
      </c>
      <c r="T65" s="13"/>
    </row>
    <row r="66" spans="1:20">
      <c r="A66" s="13">
        <v>61</v>
      </c>
      <c r="B66" s="14" t="s">
        <v>153</v>
      </c>
      <c r="C66" s="13" t="s">
        <v>16</v>
      </c>
      <c r="D66" s="13" t="s">
        <v>20</v>
      </c>
      <c r="E66" s="46" t="s">
        <v>102</v>
      </c>
      <c r="F66" s="82">
        <v>5</v>
      </c>
      <c r="G66" s="85">
        <v>15</v>
      </c>
      <c r="H66" s="24">
        <v>2</v>
      </c>
      <c r="I66" s="25">
        <v>0</v>
      </c>
      <c r="J66" s="24">
        <v>0</v>
      </c>
      <c r="K66" s="28" t="s">
        <v>338</v>
      </c>
      <c r="L66" s="24">
        <v>15</v>
      </c>
      <c r="M66" s="25">
        <v>16</v>
      </c>
      <c r="N66" s="24">
        <v>17</v>
      </c>
      <c r="O66" s="25">
        <v>18</v>
      </c>
      <c r="P66" s="24">
        <v>0</v>
      </c>
      <c r="Q66" s="25">
        <v>0</v>
      </c>
      <c r="R66" s="89">
        <f t="shared" si="1"/>
        <v>88</v>
      </c>
      <c r="S66" s="107">
        <f>(R66*12/11)</f>
        <v>96</v>
      </c>
      <c r="T66" s="13"/>
    </row>
    <row r="67" spans="1:20">
      <c r="A67" s="13">
        <v>62</v>
      </c>
      <c r="B67" s="14" t="s">
        <v>106</v>
      </c>
      <c r="C67" s="13" t="s">
        <v>26</v>
      </c>
      <c r="D67" s="13" t="s">
        <v>98</v>
      </c>
      <c r="E67" s="46" t="s">
        <v>102</v>
      </c>
      <c r="F67" s="82">
        <v>13</v>
      </c>
      <c r="G67" s="85">
        <v>17</v>
      </c>
      <c r="H67" s="24">
        <v>16</v>
      </c>
      <c r="I67" s="25">
        <v>15</v>
      </c>
      <c r="J67" s="24">
        <v>0</v>
      </c>
      <c r="K67" s="28" t="s">
        <v>338</v>
      </c>
      <c r="L67" s="24">
        <v>10</v>
      </c>
      <c r="M67" s="25">
        <v>14</v>
      </c>
      <c r="N67" s="24">
        <v>0</v>
      </c>
      <c r="O67" s="25">
        <v>1</v>
      </c>
      <c r="P67" s="24">
        <v>0</v>
      </c>
      <c r="Q67" s="25">
        <v>1</v>
      </c>
      <c r="R67" s="89">
        <f t="shared" si="1"/>
        <v>87</v>
      </c>
      <c r="S67" s="107">
        <f>(R67*12/11)</f>
        <v>94.909090909090907</v>
      </c>
      <c r="T67" s="13"/>
    </row>
    <row r="68" spans="1:20">
      <c r="A68" s="13">
        <v>63</v>
      </c>
      <c r="B68" s="14" t="s">
        <v>305</v>
      </c>
      <c r="C68" s="13" t="s">
        <v>23</v>
      </c>
      <c r="D68" s="13" t="s">
        <v>99</v>
      </c>
      <c r="E68" s="46" t="s">
        <v>101</v>
      </c>
      <c r="F68" s="82">
        <v>15</v>
      </c>
      <c r="G68" s="85">
        <v>14</v>
      </c>
      <c r="H68" s="24">
        <v>12</v>
      </c>
      <c r="I68" s="25">
        <v>11</v>
      </c>
      <c r="J68" s="24">
        <v>0</v>
      </c>
      <c r="K68" s="25">
        <v>0</v>
      </c>
      <c r="L68" s="24">
        <v>0</v>
      </c>
      <c r="M68" s="25">
        <v>0</v>
      </c>
      <c r="N68" s="24">
        <v>9</v>
      </c>
      <c r="O68" s="25">
        <v>19</v>
      </c>
      <c r="P68" s="24">
        <v>0</v>
      </c>
      <c r="Q68" s="25">
        <v>13</v>
      </c>
      <c r="R68" s="89">
        <f t="shared" si="1"/>
        <v>93</v>
      </c>
      <c r="S68" s="107">
        <f>R68*1</f>
        <v>93</v>
      </c>
      <c r="T68" s="13"/>
    </row>
    <row r="69" spans="1:20">
      <c r="A69" s="13">
        <v>64</v>
      </c>
      <c r="B69" s="14" t="s">
        <v>136</v>
      </c>
      <c r="C69" s="13" t="s">
        <v>29</v>
      </c>
      <c r="D69" s="13" t="s">
        <v>99</v>
      </c>
      <c r="E69" s="46" t="s">
        <v>101</v>
      </c>
      <c r="F69" s="82">
        <v>9</v>
      </c>
      <c r="G69" s="85">
        <v>18</v>
      </c>
      <c r="H69" s="24">
        <v>17</v>
      </c>
      <c r="I69" s="25">
        <v>15</v>
      </c>
      <c r="J69" s="24">
        <v>5</v>
      </c>
      <c r="K69" s="25">
        <v>11</v>
      </c>
      <c r="L69" s="24">
        <v>8</v>
      </c>
      <c r="M69" s="25">
        <v>8</v>
      </c>
      <c r="N69" s="24">
        <v>0</v>
      </c>
      <c r="O69" s="25">
        <v>0</v>
      </c>
      <c r="P69" s="24">
        <v>0</v>
      </c>
      <c r="Q69" s="25">
        <v>0</v>
      </c>
      <c r="R69" s="89">
        <f t="shared" si="1"/>
        <v>91</v>
      </c>
      <c r="S69" s="107">
        <f>R69*1</f>
        <v>91</v>
      </c>
      <c r="T69" s="13"/>
    </row>
    <row r="70" spans="1:20">
      <c r="A70" s="13">
        <v>65</v>
      </c>
      <c r="B70" s="14" t="s">
        <v>225</v>
      </c>
      <c r="C70" s="13" t="s">
        <v>44</v>
      </c>
      <c r="D70" s="13" t="s">
        <v>97</v>
      </c>
      <c r="E70" s="46" t="s">
        <v>101</v>
      </c>
      <c r="F70" s="82">
        <v>22</v>
      </c>
      <c r="G70" s="85">
        <v>22</v>
      </c>
      <c r="H70" s="24">
        <v>9</v>
      </c>
      <c r="I70" s="25">
        <v>10</v>
      </c>
      <c r="J70" s="24">
        <v>0</v>
      </c>
      <c r="K70" s="25">
        <v>7</v>
      </c>
      <c r="L70" s="24">
        <v>9</v>
      </c>
      <c r="M70" s="25">
        <v>8</v>
      </c>
      <c r="N70" s="24">
        <v>0</v>
      </c>
      <c r="O70" s="25">
        <v>0</v>
      </c>
      <c r="P70" s="24">
        <v>0</v>
      </c>
      <c r="Q70" s="25">
        <v>0</v>
      </c>
      <c r="R70" s="89">
        <f t="shared" ref="R70:R101" si="2">SUM(F70:Q70)</f>
        <v>87</v>
      </c>
      <c r="S70" s="107">
        <f>R70*1</f>
        <v>87</v>
      </c>
      <c r="T70" s="13"/>
    </row>
    <row r="71" spans="1:20">
      <c r="A71" s="13">
        <v>66</v>
      </c>
      <c r="B71" s="14" t="s">
        <v>139</v>
      </c>
      <c r="C71" s="13" t="s">
        <v>24</v>
      </c>
      <c r="D71" s="13" t="s">
        <v>99</v>
      </c>
      <c r="E71" s="46" t="s">
        <v>101</v>
      </c>
      <c r="F71" s="82">
        <v>13</v>
      </c>
      <c r="G71" s="85">
        <v>4</v>
      </c>
      <c r="H71" s="24">
        <v>9</v>
      </c>
      <c r="I71" s="25">
        <v>4</v>
      </c>
      <c r="J71" s="24">
        <v>0</v>
      </c>
      <c r="K71" s="25">
        <v>0</v>
      </c>
      <c r="L71" s="24">
        <v>15</v>
      </c>
      <c r="M71" s="25">
        <v>10</v>
      </c>
      <c r="N71" s="24">
        <v>11</v>
      </c>
      <c r="O71" s="25">
        <v>16</v>
      </c>
      <c r="P71" s="24">
        <v>0</v>
      </c>
      <c r="Q71" s="25">
        <v>5</v>
      </c>
      <c r="R71" s="89">
        <f t="shared" si="2"/>
        <v>87</v>
      </c>
      <c r="S71" s="107">
        <f>R71*1</f>
        <v>87</v>
      </c>
      <c r="T71" s="13"/>
    </row>
    <row r="72" spans="1:20">
      <c r="A72" s="13">
        <v>67</v>
      </c>
      <c r="B72" s="14" t="s">
        <v>227</v>
      </c>
      <c r="C72" s="13" t="s">
        <v>44</v>
      </c>
      <c r="D72" s="13" t="s">
        <v>97</v>
      </c>
      <c r="E72" s="46" t="s">
        <v>101</v>
      </c>
      <c r="F72" s="82">
        <v>14</v>
      </c>
      <c r="G72" s="85">
        <v>9</v>
      </c>
      <c r="H72" s="24">
        <v>4</v>
      </c>
      <c r="I72" s="25">
        <v>2</v>
      </c>
      <c r="J72" s="24">
        <v>0</v>
      </c>
      <c r="K72" s="25">
        <v>0</v>
      </c>
      <c r="L72" s="24">
        <v>8</v>
      </c>
      <c r="M72" s="25">
        <v>14</v>
      </c>
      <c r="N72" s="24">
        <v>15</v>
      </c>
      <c r="O72" s="25">
        <v>18</v>
      </c>
      <c r="P72" s="24">
        <v>2</v>
      </c>
      <c r="Q72" s="25">
        <v>0</v>
      </c>
      <c r="R72" s="89">
        <f t="shared" si="2"/>
        <v>86</v>
      </c>
      <c r="S72" s="107">
        <f>R72*1</f>
        <v>86</v>
      </c>
      <c r="T72" s="13"/>
    </row>
    <row r="73" spans="1:20">
      <c r="A73" s="13">
        <v>68</v>
      </c>
      <c r="B73" s="14" t="s">
        <v>280</v>
      </c>
      <c r="C73" s="13" t="s">
        <v>152</v>
      </c>
      <c r="D73" s="13" t="s">
        <v>19</v>
      </c>
      <c r="E73" s="46" t="s">
        <v>102</v>
      </c>
      <c r="F73" s="82">
        <v>0</v>
      </c>
      <c r="G73" s="85">
        <v>10</v>
      </c>
      <c r="H73" s="24">
        <v>11</v>
      </c>
      <c r="I73" s="25">
        <v>10</v>
      </c>
      <c r="J73" s="24">
        <v>0</v>
      </c>
      <c r="K73" s="28" t="s">
        <v>338</v>
      </c>
      <c r="L73" s="24">
        <v>8</v>
      </c>
      <c r="M73" s="25">
        <v>8</v>
      </c>
      <c r="N73" s="24">
        <v>17</v>
      </c>
      <c r="O73" s="25">
        <v>14</v>
      </c>
      <c r="P73" s="24">
        <v>0</v>
      </c>
      <c r="Q73" s="25">
        <v>0</v>
      </c>
      <c r="R73" s="89">
        <f t="shared" si="2"/>
        <v>78</v>
      </c>
      <c r="S73" s="107">
        <f>(R73*12/11)</f>
        <v>85.090909090909093</v>
      </c>
      <c r="T73" s="13"/>
    </row>
    <row r="74" spans="1:20">
      <c r="A74" s="13">
        <v>69</v>
      </c>
      <c r="B74" s="14" t="s">
        <v>108</v>
      </c>
      <c r="C74" s="13" t="s">
        <v>26</v>
      </c>
      <c r="D74" s="13" t="s">
        <v>98</v>
      </c>
      <c r="E74" s="46" t="s">
        <v>102</v>
      </c>
      <c r="F74" s="82">
        <v>8</v>
      </c>
      <c r="G74" s="85">
        <v>16</v>
      </c>
      <c r="H74" s="24">
        <v>13</v>
      </c>
      <c r="I74" s="25">
        <v>11</v>
      </c>
      <c r="J74" s="24">
        <v>5</v>
      </c>
      <c r="K74" s="28" t="s">
        <v>338</v>
      </c>
      <c r="L74" s="24">
        <v>6</v>
      </c>
      <c r="M74" s="25">
        <v>9</v>
      </c>
      <c r="N74" s="24">
        <v>3</v>
      </c>
      <c r="O74" s="25">
        <v>2</v>
      </c>
      <c r="P74" s="24">
        <v>0</v>
      </c>
      <c r="Q74" s="25">
        <v>0</v>
      </c>
      <c r="R74" s="89">
        <f t="shared" si="2"/>
        <v>73</v>
      </c>
      <c r="S74" s="107">
        <f>(R74*12/11)</f>
        <v>79.63636363636364</v>
      </c>
      <c r="T74" s="13"/>
    </row>
    <row r="75" spans="1:20">
      <c r="A75" s="13">
        <v>70</v>
      </c>
      <c r="B75" s="14" t="s">
        <v>376</v>
      </c>
      <c r="C75" s="13" t="s">
        <v>44</v>
      </c>
      <c r="D75" s="13" t="s">
        <v>97</v>
      </c>
      <c r="E75" s="46" t="s">
        <v>101</v>
      </c>
      <c r="F75" s="82">
        <v>0</v>
      </c>
      <c r="G75" s="85">
        <v>0</v>
      </c>
      <c r="H75" s="24">
        <v>0</v>
      </c>
      <c r="I75" s="25">
        <v>0</v>
      </c>
      <c r="J75" s="24">
        <v>0</v>
      </c>
      <c r="K75" s="25">
        <v>0</v>
      </c>
      <c r="L75" s="24">
        <v>16</v>
      </c>
      <c r="M75" s="25">
        <v>19</v>
      </c>
      <c r="N75" s="24">
        <v>21</v>
      </c>
      <c r="O75" s="25">
        <v>20</v>
      </c>
      <c r="P75" s="24">
        <v>0</v>
      </c>
      <c r="Q75" s="25">
        <v>2</v>
      </c>
      <c r="R75" s="89">
        <f t="shared" si="2"/>
        <v>78</v>
      </c>
      <c r="S75" s="107">
        <f>R75*1</f>
        <v>78</v>
      </c>
      <c r="T75" s="13"/>
    </row>
    <row r="76" spans="1:20">
      <c r="A76" s="13">
        <v>71</v>
      </c>
      <c r="B76" s="14" t="s">
        <v>57</v>
      </c>
      <c r="C76" s="13" t="s">
        <v>44</v>
      </c>
      <c r="D76" s="13" t="s">
        <v>97</v>
      </c>
      <c r="E76" s="46" t="s">
        <v>101</v>
      </c>
      <c r="F76" s="82">
        <v>0</v>
      </c>
      <c r="G76" s="85">
        <v>16</v>
      </c>
      <c r="H76" s="24">
        <v>12</v>
      </c>
      <c r="I76" s="25">
        <v>7</v>
      </c>
      <c r="J76" s="24">
        <v>0</v>
      </c>
      <c r="K76" s="25">
        <v>0</v>
      </c>
      <c r="L76" s="24">
        <v>6</v>
      </c>
      <c r="M76" s="25">
        <v>4</v>
      </c>
      <c r="N76" s="24">
        <v>18</v>
      </c>
      <c r="O76" s="25">
        <v>12</v>
      </c>
      <c r="P76" s="24">
        <v>0</v>
      </c>
      <c r="Q76" s="25">
        <v>0</v>
      </c>
      <c r="R76" s="89">
        <f t="shared" si="2"/>
        <v>75</v>
      </c>
      <c r="S76" s="107">
        <f>R76*1</f>
        <v>75</v>
      </c>
      <c r="T76" s="13"/>
    </row>
    <row r="77" spans="1:20">
      <c r="A77" s="13">
        <v>72</v>
      </c>
      <c r="B77" s="14" t="s">
        <v>203</v>
      </c>
      <c r="C77" s="13" t="s">
        <v>42</v>
      </c>
      <c r="D77" s="13" t="s">
        <v>97</v>
      </c>
      <c r="E77" s="46" t="s">
        <v>101</v>
      </c>
      <c r="F77" s="82">
        <v>0</v>
      </c>
      <c r="G77" s="85">
        <v>15</v>
      </c>
      <c r="H77" s="24">
        <v>6</v>
      </c>
      <c r="I77" s="25">
        <v>12</v>
      </c>
      <c r="J77" s="24">
        <v>0</v>
      </c>
      <c r="K77" s="25">
        <v>0</v>
      </c>
      <c r="L77" s="24">
        <v>7</v>
      </c>
      <c r="M77" s="25">
        <v>10</v>
      </c>
      <c r="N77" s="24">
        <v>13</v>
      </c>
      <c r="O77" s="25">
        <v>10</v>
      </c>
      <c r="P77" s="24">
        <v>0</v>
      </c>
      <c r="Q77" s="25">
        <v>0</v>
      </c>
      <c r="R77" s="89">
        <f t="shared" si="2"/>
        <v>73</v>
      </c>
      <c r="S77" s="107">
        <f>R77*1</f>
        <v>73</v>
      </c>
      <c r="T77" s="13"/>
    </row>
    <row r="78" spans="1:20">
      <c r="A78" s="13">
        <v>73</v>
      </c>
      <c r="B78" s="14" t="s">
        <v>180</v>
      </c>
      <c r="C78" s="13" t="s">
        <v>14</v>
      </c>
      <c r="D78" s="13" t="s">
        <v>20</v>
      </c>
      <c r="E78" s="46" t="s">
        <v>101</v>
      </c>
      <c r="F78" s="82">
        <v>10</v>
      </c>
      <c r="G78" s="85">
        <v>6</v>
      </c>
      <c r="H78" s="24">
        <v>9</v>
      </c>
      <c r="I78" s="25">
        <v>15</v>
      </c>
      <c r="J78" s="24">
        <v>0</v>
      </c>
      <c r="K78" s="25">
        <v>0</v>
      </c>
      <c r="L78" s="24">
        <v>0</v>
      </c>
      <c r="M78" s="25">
        <v>0</v>
      </c>
      <c r="N78" s="24">
        <v>8</v>
      </c>
      <c r="O78" s="25">
        <v>12</v>
      </c>
      <c r="P78" s="24">
        <v>5</v>
      </c>
      <c r="Q78" s="25">
        <v>7</v>
      </c>
      <c r="R78" s="89">
        <f t="shared" si="2"/>
        <v>72</v>
      </c>
      <c r="S78" s="107">
        <f>R78*1</f>
        <v>72</v>
      </c>
      <c r="T78" s="13"/>
    </row>
    <row r="79" spans="1:20">
      <c r="A79" s="13">
        <v>74</v>
      </c>
      <c r="B79" s="14" t="s">
        <v>154</v>
      </c>
      <c r="C79" s="13" t="s">
        <v>16</v>
      </c>
      <c r="D79" s="13" t="s">
        <v>20</v>
      </c>
      <c r="E79" s="46" t="s">
        <v>102</v>
      </c>
      <c r="F79" s="82">
        <v>7</v>
      </c>
      <c r="G79" s="85">
        <v>13</v>
      </c>
      <c r="H79" s="24">
        <v>0</v>
      </c>
      <c r="I79" s="25">
        <v>2</v>
      </c>
      <c r="J79" s="24">
        <v>0</v>
      </c>
      <c r="K79" s="28" t="s">
        <v>338</v>
      </c>
      <c r="L79" s="24">
        <v>14</v>
      </c>
      <c r="M79" s="25">
        <v>18</v>
      </c>
      <c r="N79" s="24">
        <v>0</v>
      </c>
      <c r="O79" s="25">
        <v>10</v>
      </c>
      <c r="P79" s="24">
        <v>2</v>
      </c>
      <c r="Q79" s="25">
        <v>0</v>
      </c>
      <c r="R79" s="89">
        <f t="shared" si="2"/>
        <v>66</v>
      </c>
      <c r="S79" s="107">
        <f>(R79*12/11)</f>
        <v>72</v>
      </c>
      <c r="T79" s="13"/>
    </row>
    <row r="80" spans="1:20">
      <c r="A80" s="13">
        <v>75</v>
      </c>
      <c r="B80" s="14" t="s">
        <v>165</v>
      </c>
      <c r="C80" s="13" t="s">
        <v>13</v>
      </c>
      <c r="D80" s="13" t="s">
        <v>20</v>
      </c>
      <c r="E80" s="46" t="s">
        <v>101</v>
      </c>
      <c r="F80" s="82">
        <v>9</v>
      </c>
      <c r="G80" s="85">
        <v>14</v>
      </c>
      <c r="H80" s="24">
        <v>3</v>
      </c>
      <c r="I80" s="25">
        <v>7</v>
      </c>
      <c r="J80" s="24">
        <v>4</v>
      </c>
      <c r="K80" s="25">
        <v>0</v>
      </c>
      <c r="L80" s="24">
        <v>17</v>
      </c>
      <c r="M80" s="25">
        <v>11</v>
      </c>
      <c r="N80" s="24">
        <v>0</v>
      </c>
      <c r="O80" s="25">
        <v>0</v>
      </c>
      <c r="P80" s="24">
        <v>1</v>
      </c>
      <c r="Q80" s="25">
        <v>4</v>
      </c>
      <c r="R80" s="89">
        <f t="shared" si="2"/>
        <v>70</v>
      </c>
      <c r="S80" s="107">
        <f>R80*1</f>
        <v>70</v>
      </c>
      <c r="T80" s="13"/>
    </row>
    <row r="81" spans="1:20">
      <c r="A81" s="13">
        <v>76</v>
      </c>
      <c r="B81" s="14" t="s">
        <v>137</v>
      </c>
      <c r="C81" s="13" t="s">
        <v>17</v>
      </c>
      <c r="D81" s="13" t="s">
        <v>30</v>
      </c>
      <c r="E81" s="46" t="s">
        <v>101</v>
      </c>
      <c r="F81" s="82">
        <v>0</v>
      </c>
      <c r="G81" s="85">
        <v>0</v>
      </c>
      <c r="H81" s="24">
        <v>10</v>
      </c>
      <c r="I81" s="25">
        <v>9</v>
      </c>
      <c r="J81" s="24">
        <v>9</v>
      </c>
      <c r="K81" s="25">
        <v>9</v>
      </c>
      <c r="L81" s="24">
        <v>0</v>
      </c>
      <c r="M81" s="25">
        <v>9</v>
      </c>
      <c r="N81" s="24">
        <v>0</v>
      </c>
      <c r="O81" s="25">
        <v>4</v>
      </c>
      <c r="P81" s="24">
        <v>10</v>
      </c>
      <c r="Q81" s="25">
        <v>8</v>
      </c>
      <c r="R81" s="89">
        <f t="shared" si="2"/>
        <v>68</v>
      </c>
      <c r="S81" s="107">
        <f>R81*1</f>
        <v>68</v>
      </c>
      <c r="T81" s="13"/>
    </row>
    <row r="82" spans="1:20">
      <c r="A82" s="13">
        <v>77</v>
      </c>
      <c r="B82" s="14" t="s">
        <v>310</v>
      </c>
      <c r="C82" s="13" t="s">
        <v>24</v>
      </c>
      <c r="D82" s="13" t="s">
        <v>99</v>
      </c>
      <c r="E82" s="46" t="s">
        <v>101</v>
      </c>
      <c r="F82" s="82">
        <v>0</v>
      </c>
      <c r="G82" s="85">
        <v>17</v>
      </c>
      <c r="H82" s="24">
        <v>5</v>
      </c>
      <c r="I82" s="25">
        <v>2</v>
      </c>
      <c r="J82" s="24">
        <v>0</v>
      </c>
      <c r="K82" s="25">
        <v>0</v>
      </c>
      <c r="L82" s="24">
        <v>0</v>
      </c>
      <c r="M82" s="25">
        <v>0</v>
      </c>
      <c r="N82" s="24">
        <v>22</v>
      </c>
      <c r="O82" s="25">
        <v>22</v>
      </c>
      <c r="P82" s="24">
        <v>0</v>
      </c>
      <c r="Q82" s="25">
        <v>0</v>
      </c>
      <c r="R82" s="89">
        <f t="shared" si="2"/>
        <v>68</v>
      </c>
      <c r="S82" s="107">
        <f>R82*1</f>
        <v>68</v>
      </c>
      <c r="T82" s="13"/>
    </row>
    <row r="83" spans="1:20">
      <c r="A83" s="13">
        <v>78</v>
      </c>
      <c r="B83" s="14" t="s">
        <v>304</v>
      </c>
      <c r="C83" s="13" t="s">
        <v>9</v>
      </c>
      <c r="D83" s="13" t="s">
        <v>97</v>
      </c>
      <c r="E83" s="46" t="s">
        <v>101</v>
      </c>
      <c r="F83" s="82">
        <v>17</v>
      </c>
      <c r="G83" s="85">
        <v>13</v>
      </c>
      <c r="H83" s="24">
        <v>0</v>
      </c>
      <c r="I83" s="25">
        <v>0</v>
      </c>
      <c r="J83" s="24">
        <v>0</v>
      </c>
      <c r="K83" s="25">
        <v>0</v>
      </c>
      <c r="L83" s="24">
        <v>21</v>
      </c>
      <c r="M83" s="25">
        <v>15</v>
      </c>
      <c r="N83" s="24">
        <v>0</v>
      </c>
      <c r="O83" s="25">
        <v>0</v>
      </c>
      <c r="P83" s="24">
        <v>0</v>
      </c>
      <c r="Q83" s="25">
        <v>0</v>
      </c>
      <c r="R83" s="89">
        <f t="shared" si="2"/>
        <v>66</v>
      </c>
      <c r="S83" s="107">
        <f>R83*1</f>
        <v>66</v>
      </c>
      <c r="T83" s="13"/>
    </row>
    <row r="84" spans="1:20">
      <c r="A84" s="13">
        <v>79</v>
      </c>
      <c r="B84" s="14" t="s">
        <v>262</v>
      </c>
      <c r="C84" s="13" t="s">
        <v>11</v>
      </c>
      <c r="D84" s="13" t="s">
        <v>30</v>
      </c>
      <c r="E84" s="46" t="s">
        <v>102</v>
      </c>
      <c r="F84" s="82">
        <v>11</v>
      </c>
      <c r="G84" s="85">
        <v>11</v>
      </c>
      <c r="H84" s="24">
        <v>6</v>
      </c>
      <c r="I84" s="25">
        <v>8</v>
      </c>
      <c r="J84" s="24">
        <v>0</v>
      </c>
      <c r="K84" s="28" t="s">
        <v>338</v>
      </c>
      <c r="L84" s="24">
        <v>7</v>
      </c>
      <c r="M84" s="25">
        <v>5</v>
      </c>
      <c r="N84" s="24">
        <v>4</v>
      </c>
      <c r="O84" s="25">
        <v>6</v>
      </c>
      <c r="P84" s="24">
        <v>0</v>
      </c>
      <c r="Q84" s="25">
        <v>0</v>
      </c>
      <c r="R84" s="89">
        <f t="shared" si="2"/>
        <v>58</v>
      </c>
      <c r="S84" s="107">
        <f>(R84*12/11)</f>
        <v>63.272727272727273</v>
      </c>
      <c r="T84" s="13"/>
    </row>
    <row r="85" spans="1:20">
      <c r="A85" s="13">
        <v>80</v>
      </c>
      <c r="B85" s="14" t="s">
        <v>182</v>
      </c>
      <c r="C85" s="13" t="s">
        <v>11</v>
      </c>
      <c r="D85" s="13" t="s">
        <v>30</v>
      </c>
      <c r="E85" s="46" t="s">
        <v>102</v>
      </c>
      <c r="F85" s="82">
        <v>14</v>
      </c>
      <c r="G85" s="85">
        <v>10</v>
      </c>
      <c r="H85" s="24">
        <v>8</v>
      </c>
      <c r="I85" s="25">
        <v>1</v>
      </c>
      <c r="J85" s="24">
        <v>4</v>
      </c>
      <c r="K85" s="28" t="s">
        <v>338</v>
      </c>
      <c r="L85" s="24">
        <v>0</v>
      </c>
      <c r="M85" s="25">
        <v>0</v>
      </c>
      <c r="N85" s="24">
        <v>8</v>
      </c>
      <c r="O85" s="25">
        <v>8</v>
      </c>
      <c r="P85" s="24">
        <v>4</v>
      </c>
      <c r="Q85" s="25">
        <v>0</v>
      </c>
      <c r="R85" s="89">
        <f t="shared" si="2"/>
        <v>57</v>
      </c>
      <c r="S85" s="107">
        <f>(R85*12/11)</f>
        <v>62.18181818181818</v>
      </c>
      <c r="T85" s="13"/>
    </row>
    <row r="86" spans="1:20">
      <c r="A86" s="13">
        <v>81</v>
      </c>
      <c r="B86" s="14" t="s">
        <v>134</v>
      </c>
      <c r="C86" s="13" t="s">
        <v>29</v>
      </c>
      <c r="D86" s="13" t="s">
        <v>99</v>
      </c>
      <c r="E86" s="46" t="s">
        <v>101</v>
      </c>
      <c r="F86" s="82">
        <v>7</v>
      </c>
      <c r="G86" s="85">
        <v>10</v>
      </c>
      <c r="H86" s="24">
        <v>14</v>
      </c>
      <c r="I86" s="25">
        <v>12</v>
      </c>
      <c r="J86" s="24">
        <v>0</v>
      </c>
      <c r="K86" s="25">
        <v>0</v>
      </c>
      <c r="L86" s="24">
        <v>0</v>
      </c>
      <c r="M86" s="25">
        <v>0</v>
      </c>
      <c r="N86" s="24">
        <v>7</v>
      </c>
      <c r="O86" s="25">
        <v>7</v>
      </c>
      <c r="P86" s="24">
        <v>4</v>
      </c>
      <c r="Q86" s="25">
        <v>0</v>
      </c>
      <c r="R86" s="89">
        <f t="shared" si="2"/>
        <v>61</v>
      </c>
      <c r="S86" s="107">
        <f>R86*1</f>
        <v>61</v>
      </c>
      <c r="T86" s="13"/>
    </row>
    <row r="87" spans="1:20">
      <c r="A87" s="13">
        <v>82</v>
      </c>
      <c r="B87" s="14" t="s">
        <v>183</v>
      </c>
      <c r="C87" s="13" t="s">
        <v>26</v>
      </c>
      <c r="D87" s="13" t="s">
        <v>98</v>
      </c>
      <c r="E87" s="46" t="s">
        <v>102</v>
      </c>
      <c r="F87" s="82">
        <v>0</v>
      </c>
      <c r="G87" s="85">
        <v>0</v>
      </c>
      <c r="H87" s="24">
        <v>14</v>
      </c>
      <c r="I87" s="25">
        <v>13</v>
      </c>
      <c r="J87" s="24">
        <v>0</v>
      </c>
      <c r="K87" s="28" t="s">
        <v>338</v>
      </c>
      <c r="L87" s="24">
        <v>9</v>
      </c>
      <c r="M87" s="25">
        <v>12</v>
      </c>
      <c r="N87" s="24">
        <v>0</v>
      </c>
      <c r="O87" s="25">
        <v>0</v>
      </c>
      <c r="P87" s="24">
        <v>0</v>
      </c>
      <c r="Q87" s="25">
        <v>0</v>
      </c>
      <c r="R87" s="89">
        <f t="shared" si="2"/>
        <v>48</v>
      </c>
      <c r="S87" s="107">
        <f>(R87*12/11)</f>
        <v>52.363636363636367</v>
      </c>
      <c r="T87" s="13"/>
    </row>
    <row r="88" spans="1:20">
      <c r="A88" s="13">
        <v>83</v>
      </c>
      <c r="B88" s="14" t="s">
        <v>306</v>
      </c>
      <c r="C88" s="13" t="s">
        <v>24</v>
      </c>
      <c r="D88" s="13" t="s">
        <v>99</v>
      </c>
      <c r="E88" s="46" t="s">
        <v>101</v>
      </c>
      <c r="F88" s="82">
        <v>11</v>
      </c>
      <c r="G88" s="85">
        <v>5</v>
      </c>
      <c r="H88" s="24">
        <v>0</v>
      </c>
      <c r="I88" s="25">
        <v>0</v>
      </c>
      <c r="J88" s="24">
        <v>0</v>
      </c>
      <c r="K88" s="25">
        <v>8</v>
      </c>
      <c r="L88" s="24">
        <v>14</v>
      </c>
      <c r="M88" s="25">
        <v>12</v>
      </c>
      <c r="N88" s="24">
        <v>0</v>
      </c>
      <c r="O88" s="25">
        <v>0</v>
      </c>
      <c r="P88" s="24">
        <v>0</v>
      </c>
      <c r="Q88" s="25">
        <v>0</v>
      </c>
      <c r="R88" s="89">
        <f t="shared" si="2"/>
        <v>50</v>
      </c>
      <c r="S88" s="107">
        <f>R88*1</f>
        <v>50</v>
      </c>
      <c r="T88" s="13"/>
    </row>
    <row r="89" spans="1:20">
      <c r="A89" s="13">
        <v>84</v>
      </c>
      <c r="B89" s="14" t="s">
        <v>223</v>
      </c>
      <c r="C89" s="13" t="s">
        <v>22</v>
      </c>
      <c r="D89" s="13" t="s">
        <v>98</v>
      </c>
      <c r="E89" s="46" t="s">
        <v>101</v>
      </c>
      <c r="F89" s="82">
        <v>0</v>
      </c>
      <c r="G89" s="85">
        <v>0</v>
      </c>
      <c r="H89" s="24">
        <v>20</v>
      </c>
      <c r="I89" s="25">
        <v>21</v>
      </c>
      <c r="J89" s="24">
        <v>0</v>
      </c>
      <c r="K89" s="25">
        <v>0</v>
      </c>
      <c r="L89" s="24">
        <v>0</v>
      </c>
      <c r="M89" s="25">
        <v>0</v>
      </c>
      <c r="N89" s="24">
        <v>0</v>
      </c>
      <c r="O89" s="25">
        <v>0</v>
      </c>
      <c r="P89" s="24">
        <v>0</v>
      </c>
      <c r="Q89" s="25">
        <v>0</v>
      </c>
      <c r="R89" s="89">
        <f t="shared" si="2"/>
        <v>41</v>
      </c>
      <c r="S89" s="107">
        <f>R89*1</f>
        <v>41</v>
      </c>
      <c r="T89" s="13"/>
    </row>
    <row r="90" spans="1:20">
      <c r="A90" s="13">
        <v>85</v>
      </c>
      <c r="B90" s="14" t="s">
        <v>114</v>
      </c>
      <c r="C90" s="13" t="s">
        <v>42</v>
      </c>
      <c r="D90" s="13" t="s">
        <v>97</v>
      </c>
      <c r="E90" s="46" t="s">
        <v>101</v>
      </c>
      <c r="F90" s="82">
        <v>12</v>
      </c>
      <c r="G90" s="85">
        <v>8</v>
      </c>
      <c r="H90" s="24">
        <v>0</v>
      </c>
      <c r="I90" s="25">
        <v>9</v>
      </c>
      <c r="J90" s="24">
        <v>0</v>
      </c>
      <c r="K90" s="25">
        <v>0</v>
      </c>
      <c r="L90" s="24">
        <v>0</v>
      </c>
      <c r="M90" s="25">
        <v>0</v>
      </c>
      <c r="N90" s="24">
        <v>8</v>
      </c>
      <c r="O90" s="25">
        <v>3</v>
      </c>
      <c r="P90" s="24">
        <v>0</v>
      </c>
      <c r="Q90" s="25">
        <v>0</v>
      </c>
      <c r="R90" s="89">
        <f t="shared" si="2"/>
        <v>40</v>
      </c>
      <c r="S90" s="107">
        <f>R90*1</f>
        <v>40</v>
      </c>
      <c r="T90" s="13"/>
    </row>
    <row r="91" spans="1:20">
      <c r="A91" s="13">
        <v>86</v>
      </c>
      <c r="B91" s="14" t="s">
        <v>303</v>
      </c>
      <c r="C91" s="13" t="s">
        <v>44</v>
      </c>
      <c r="D91" s="13" t="s">
        <v>97</v>
      </c>
      <c r="E91" s="46" t="s">
        <v>101</v>
      </c>
      <c r="F91" s="82">
        <v>20</v>
      </c>
      <c r="G91" s="85">
        <v>20</v>
      </c>
      <c r="H91" s="24">
        <v>0</v>
      </c>
      <c r="I91" s="25">
        <v>0</v>
      </c>
      <c r="J91" s="24">
        <v>0</v>
      </c>
      <c r="K91" s="25">
        <v>0</v>
      </c>
      <c r="L91" s="24">
        <v>0</v>
      </c>
      <c r="M91" s="25">
        <v>0</v>
      </c>
      <c r="N91" s="24">
        <v>0</v>
      </c>
      <c r="O91" s="25">
        <v>0</v>
      </c>
      <c r="P91" s="24">
        <v>0</v>
      </c>
      <c r="Q91" s="25">
        <v>0</v>
      </c>
      <c r="R91" s="89">
        <f t="shared" si="2"/>
        <v>40</v>
      </c>
      <c r="S91" s="107">
        <f>R91*1</f>
        <v>40</v>
      </c>
      <c r="T91" s="13"/>
    </row>
    <row r="92" spans="1:20">
      <c r="A92" s="13">
        <v>87</v>
      </c>
      <c r="B92" s="14" t="s">
        <v>311</v>
      </c>
      <c r="C92" s="13" t="s">
        <v>29</v>
      </c>
      <c r="D92" s="13" t="s">
        <v>99</v>
      </c>
      <c r="E92" s="46" t="s">
        <v>101</v>
      </c>
      <c r="F92" s="82">
        <v>0</v>
      </c>
      <c r="G92" s="85">
        <v>11</v>
      </c>
      <c r="H92" s="24">
        <v>13</v>
      </c>
      <c r="I92" s="25">
        <v>9</v>
      </c>
      <c r="J92" s="24">
        <v>0</v>
      </c>
      <c r="K92" s="25">
        <v>5</v>
      </c>
      <c r="L92" s="24">
        <v>0</v>
      </c>
      <c r="M92" s="25">
        <v>0</v>
      </c>
      <c r="N92" s="24">
        <v>0</v>
      </c>
      <c r="O92" s="25">
        <v>0</v>
      </c>
      <c r="P92" s="24">
        <v>0</v>
      </c>
      <c r="Q92" s="25">
        <v>0</v>
      </c>
      <c r="R92" s="89">
        <f t="shared" si="2"/>
        <v>38</v>
      </c>
      <c r="S92" s="107">
        <f>R92*1</f>
        <v>38</v>
      </c>
      <c r="T92" s="13"/>
    </row>
    <row r="93" spans="1:20">
      <c r="A93" s="13">
        <v>88</v>
      </c>
      <c r="B93" s="14" t="s">
        <v>349</v>
      </c>
      <c r="C93" s="13" t="s">
        <v>152</v>
      </c>
      <c r="D93" s="13" t="s">
        <v>19</v>
      </c>
      <c r="E93" s="46" t="s">
        <v>102</v>
      </c>
      <c r="F93" s="82">
        <v>0</v>
      </c>
      <c r="G93" s="85">
        <v>0</v>
      </c>
      <c r="H93" s="24">
        <v>8</v>
      </c>
      <c r="I93" s="25">
        <v>8</v>
      </c>
      <c r="J93" s="24">
        <v>0</v>
      </c>
      <c r="K93" s="28" t="s">
        <v>338</v>
      </c>
      <c r="L93" s="24">
        <v>0</v>
      </c>
      <c r="M93" s="25">
        <v>3</v>
      </c>
      <c r="N93" s="24">
        <v>7</v>
      </c>
      <c r="O93" s="25">
        <v>8</v>
      </c>
      <c r="P93" s="24">
        <v>0</v>
      </c>
      <c r="Q93" s="25">
        <v>0</v>
      </c>
      <c r="R93" s="89">
        <f t="shared" si="2"/>
        <v>34</v>
      </c>
      <c r="S93" s="107">
        <f>(R93*12/11)</f>
        <v>37.090909090909093</v>
      </c>
      <c r="T93" s="13"/>
    </row>
    <row r="94" spans="1:20">
      <c r="A94" s="13">
        <v>89</v>
      </c>
      <c r="B94" s="14" t="s">
        <v>348</v>
      </c>
      <c r="C94" s="13" t="s">
        <v>232</v>
      </c>
      <c r="D94" s="13" t="s">
        <v>19</v>
      </c>
      <c r="E94" s="46" t="s">
        <v>101</v>
      </c>
      <c r="F94" s="82">
        <v>0</v>
      </c>
      <c r="G94" s="85">
        <v>0</v>
      </c>
      <c r="H94" s="24">
        <v>10</v>
      </c>
      <c r="I94" s="25">
        <v>7</v>
      </c>
      <c r="J94" s="24">
        <v>2</v>
      </c>
      <c r="K94" s="25">
        <v>0</v>
      </c>
      <c r="L94" s="24">
        <v>7</v>
      </c>
      <c r="M94" s="25">
        <v>11</v>
      </c>
      <c r="N94" s="24">
        <v>0</v>
      </c>
      <c r="O94" s="25">
        <v>0</v>
      </c>
      <c r="P94" s="24">
        <v>0</v>
      </c>
      <c r="Q94" s="25">
        <v>0</v>
      </c>
      <c r="R94" s="89">
        <f t="shared" si="2"/>
        <v>37</v>
      </c>
      <c r="S94" s="107">
        <f>R94*1</f>
        <v>37</v>
      </c>
      <c r="T94" s="13"/>
    </row>
    <row r="95" spans="1:20">
      <c r="A95" s="13">
        <v>90</v>
      </c>
      <c r="B95" s="14" t="s">
        <v>178</v>
      </c>
      <c r="C95" s="13" t="s">
        <v>24</v>
      </c>
      <c r="D95" s="13" t="s">
        <v>99</v>
      </c>
      <c r="E95" s="46" t="s">
        <v>101</v>
      </c>
      <c r="F95" s="82">
        <v>10</v>
      </c>
      <c r="G95" s="85">
        <v>7</v>
      </c>
      <c r="H95" s="24">
        <v>7</v>
      </c>
      <c r="I95" s="25">
        <v>3</v>
      </c>
      <c r="J95" s="24">
        <v>0</v>
      </c>
      <c r="K95" s="25">
        <v>0</v>
      </c>
      <c r="L95" s="24">
        <v>0</v>
      </c>
      <c r="M95" s="25">
        <v>0</v>
      </c>
      <c r="N95" s="24">
        <v>4</v>
      </c>
      <c r="O95" s="25">
        <v>4</v>
      </c>
      <c r="P95" s="24">
        <v>0</v>
      </c>
      <c r="Q95" s="25">
        <v>0</v>
      </c>
      <c r="R95" s="89">
        <f t="shared" si="2"/>
        <v>35</v>
      </c>
      <c r="S95" s="107">
        <f>R95*1</f>
        <v>35</v>
      </c>
      <c r="T95" s="13"/>
    </row>
    <row r="96" spans="1:20">
      <c r="A96" s="13">
        <v>91</v>
      </c>
      <c r="B96" s="14" t="s">
        <v>151</v>
      </c>
      <c r="C96" s="13" t="s">
        <v>21</v>
      </c>
      <c r="D96" s="13" t="s">
        <v>98</v>
      </c>
      <c r="E96" s="46" t="s">
        <v>102</v>
      </c>
      <c r="F96" s="82">
        <v>0</v>
      </c>
      <c r="G96" s="85">
        <v>0</v>
      </c>
      <c r="H96" s="24">
        <v>3</v>
      </c>
      <c r="I96" s="25">
        <v>8</v>
      </c>
      <c r="J96" s="24">
        <v>0</v>
      </c>
      <c r="K96" s="28" t="s">
        <v>338</v>
      </c>
      <c r="L96" s="24">
        <v>11</v>
      </c>
      <c r="M96" s="25">
        <v>10</v>
      </c>
      <c r="N96" s="24">
        <v>0</v>
      </c>
      <c r="O96" s="25">
        <v>0</v>
      </c>
      <c r="P96" s="24">
        <v>0</v>
      </c>
      <c r="Q96" s="25">
        <v>0</v>
      </c>
      <c r="R96" s="89">
        <f t="shared" si="2"/>
        <v>32</v>
      </c>
      <c r="S96" s="107">
        <f>(R96*12/11)</f>
        <v>34.909090909090907</v>
      </c>
      <c r="T96" s="13"/>
    </row>
    <row r="97" spans="1:20">
      <c r="A97" s="13">
        <v>92</v>
      </c>
      <c r="B97" s="14" t="s">
        <v>377</v>
      </c>
      <c r="C97" s="13" t="s">
        <v>9</v>
      </c>
      <c r="D97" s="13" t="s">
        <v>97</v>
      </c>
      <c r="E97" s="46" t="s">
        <v>101</v>
      </c>
      <c r="F97" s="82">
        <v>0</v>
      </c>
      <c r="G97" s="85">
        <v>0</v>
      </c>
      <c r="H97" s="24">
        <v>0</v>
      </c>
      <c r="I97" s="25">
        <v>0</v>
      </c>
      <c r="J97" s="24">
        <v>0</v>
      </c>
      <c r="K97" s="25">
        <v>0</v>
      </c>
      <c r="L97" s="24">
        <v>0</v>
      </c>
      <c r="M97" s="25">
        <v>0</v>
      </c>
      <c r="N97" s="24">
        <v>14</v>
      </c>
      <c r="O97" s="25">
        <v>19</v>
      </c>
      <c r="P97" s="24">
        <v>0</v>
      </c>
      <c r="Q97" s="25">
        <v>0</v>
      </c>
      <c r="R97" s="89">
        <f t="shared" si="2"/>
        <v>33</v>
      </c>
      <c r="S97" s="107">
        <f>R97*1</f>
        <v>33</v>
      </c>
      <c r="T97" s="13"/>
    </row>
    <row r="98" spans="1:20">
      <c r="A98" s="13">
        <v>93</v>
      </c>
      <c r="B98" s="14" t="s">
        <v>199</v>
      </c>
      <c r="C98" s="13" t="s">
        <v>14</v>
      </c>
      <c r="D98" s="13" t="s">
        <v>20</v>
      </c>
      <c r="E98" s="46" t="s">
        <v>101</v>
      </c>
      <c r="F98" s="82">
        <v>0</v>
      </c>
      <c r="G98" s="85">
        <v>4</v>
      </c>
      <c r="H98" s="24">
        <v>0</v>
      </c>
      <c r="I98" s="25">
        <v>0</v>
      </c>
      <c r="J98" s="24">
        <v>0</v>
      </c>
      <c r="K98" s="25">
        <v>0</v>
      </c>
      <c r="L98" s="24">
        <v>3</v>
      </c>
      <c r="M98" s="25">
        <v>6</v>
      </c>
      <c r="N98" s="24">
        <v>10</v>
      </c>
      <c r="O98" s="25">
        <v>9</v>
      </c>
      <c r="P98" s="24">
        <v>0</v>
      </c>
      <c r="Q98" s="25">
        <v>0</v>
      </c>
      <c r="R98" s="89">
        <f t="shared" si="2"/>
        <v>32</v>
      </c>
      <c r="S98" s="107">
        <f>R98*1</f>
        <v>32</v>
      </c>
      <c r="T98" s="13"/>
    </row>
    <row r="99" spans="1:20">
      <c r="A99" s="13">
        <v>94</v>
      </c>
      <c r="B99" s="14" t="s">
        <v>228</v>
      </c>
      <c r="C99" s="13" t="s">
        <v>44</v>
      </c>
      <c r="D99" s="13" t="s">
        <v>97</v>
      </c>
      <c r="E99" s="46" t="s">
        <v>101</v>
      </c>
      <c r="F99" s="82">
        <v>19</v>
      </c>
      <c r="G99" s="85">
        <v>0</v>
      </c>
      <c r="H99" s="24">
        <v>5</v>
      </c>
      <c r="I99" s="25">
        <v>0</v>
      </c>
      <c r="J99" s="24">
        <v>3</v>
      </c>
      <c r="K99" s="25">
        <v>4</v>
      </c>
      <c r="L99" s="24">
        <v>0</v>
      </c>
      <c r="M99" s="25">
        <v>0</v>
      </c>
      <c r="N99" s="24">
        <v>0</v>
      </c>
      <c r="O99" s="25">
        <v>0</v>
      </c>
      <c r="P99" s="24">
        <v>0</v>
      </c>
      <c r="Q99" s="25">
        <v>0</v>
      </c>
      <c r="R99" s="89">
        <f t="shared" si="2"/>
        <v>31</v>
      </c>
      <c r="S99" s="107">
        <f>R99*1</f>
        <v>31</v>
      </c>
      <c r="T99" s="13"/>
    </row>
    <row r="100" spans="1:20">
      <c r="A100" s="13">
        <v>95</v>
      </c>
      <c r="B100" s="14" t="s">
        <v>321</v>
      </c>
      <c r="C100" s="13" t="s">
        <v>162</v>
      </c>
      <c r="D100" s="13" t="s">
        <v>20</v>
      </c>
      <c r="E100" s="46" t="s">
        <v>101</v>
      </c>
      <c r="F100" s="82">
        <v>2</v>
      </c>
      <c r="G100" s="85">
        <v>9</v>
      </c>
      <c r="H100" s="24">
        <v>0</v>
      </c>
      <c r="I100" s="25">
        <v>0</v>
      </c>
      <c r="J100" s="24">
        <v>0</v>
      </c>
      <c r="K100" s="25">
        <v>0</v>
      </c>
      <c r="L100" s="24">
        <v>2</v>
      </c>
      <c r="M100" s="25">
        <v>2</v>
      </c>
      <c r="N100" s="24">
        <v>5</v>
      </c>
      <c r="O100" s="25">
        <v>11</v>
      </c>
      <c r="P100" s="24">
        <v>0</v>
      </c>
      <c r="Q100" s="25">
        <v>0</v>
      </c>
      <c r="R100" s="89">
        <f t="shared" si="2"/>
        <v>31</v>
      </c>
      <c r="S100" s="107">
        <f>R100*1</f>
        <v>31</v>
      </c>
      <c r="T100" s="13"/>
    </row>
    <row r="101" spans="1:20">
      <c r="A101" s="13">
        <v>96</v>
      </c>
      <c r="B101" s="14" t="s">
        <v>181</v>
      </c>
      <c r="C101" s="13" t="s">
        <v>45</v>
      </c>
      <c r="D101" s="13" t="s">
        <v>98</v>
      </c>
      <c r="E101" s="46" t="s">
        <v>102</v>
      </c>
      <c r="F101" s="82">
        <v>0</v>
      </c>
      <c r="G101" s="85">
        <v>8</v>
      </c>
      <c r="H101" s="24">
        <v>7</v>
      </c>
      <c r="I101" s="25">
        <v>3</v>
      </c>
      <c r="J101" s="24">
        <v>0</v>
      </c>
      <c r="K101" s="28" t="s">
        <v>338</v>
      </c>
      <c r="L101" s="24">
        <v>0</v>
      </c>
      <c r="M101" s="25">
        <v>5</v>
      </c>
      <c r="N101" s="24">
        <v>0</v>
      </c>
      <c r="O101" s="25">
        <v>0</v>
      </c>
      <c r="P101" s="24">
        <v>0</v>
      </c>
      <c r="Q101" s="25">
        <v>0</v>
      </c>
      <c r="R101" s="89">
        <f t="shared" si="2"/>
        <v>23</v>
      </c>
      <c r="S101" s="107">
        <f>(R101*12/11)</f>
        <v>25.09090909090909</v>
      </c>
      <c r="T101" s="13"/>
    </row>
    <row r="102" spans="1:20">
      <c r="A102" s="13">
        <v>97</v>
      </c>
      <c r="B102" s="14" t="s">
        <v>392</v>
      </c>
      <c r="C102" s="13" t="s">
        <v>13</v>
      </c>
      <c r="D102" s="13" t="s">
        <v>20</v>
      </c>
      <c r="E102" s="46" t="s">
        <v>101</v>
      </c>
      <c r="F102" s="82">
        <v>0</v>
      </c>
      <c r="G102" s="85">
        <v>0</v>
      </c>
      <c r="H102" s="24">
        <v>0</v>
      </c>
      <c r="I102" s="25">
        <v>0</v>
      </c>
      <c r="J102" s="24">
        <v>0</v>
      </c>
      <c r="K102" s="25">
        <v>0</v>
      </c>
      <c r="L102" s="24">
        <v>5</v>
      </c>
      <c r="M102" s="25">
        <v>7</v>
      </c>
      <c r="N102" s="24">
        <v>6</v>
      </c>
      <c r="O102" s="25">
        <v>6</v>
      </c>
      <c r="P102" s="24">
        <v>0</v>
      </c>
      <c r="Q102" s="25">
        <v>0</v>
      </c>
      <c r="R102" s="89">
        <f t="shared" ref="R102:R133" si="3">SUM(F102:Q102)</f>
        <v>24</v>
      </c>
      <c r="S102" s="107">
        <f>R102*1</f>
        <v>24</v>
      </c>
      <c r="T102" s="13"/>
    </row>
    <row r="103" spans="1:20">
      <c r="A103" s="13">
        <v>98</v>
      </c>
      <c r="B103" s="14" t="s">
        <v>179</v>
      </c>
      <c r="C103" s="13" t="s">
        <v>45</v>
      </c>
      <c r="D103" s="13" t="s">
        <v>98</v>
      </c>
      <c r="E103" s="46" t="s">
        <v>102</v>
      </c>
      <c r="F103" s="82">
        <v>6</v>
      </c>
      <c r="G103" s="85">
        <v>12</v>
      </c>
      <c r="H103" s="24">
        <v>0</v>
      </c>
      <c r="I103" s="25">
        <v>0</v>
      </c>
      <c r="J103" s="24">
        <v>0</v>
      </c>
      <c r="K103" s="28" t="s">
        <v>338</v>
      </c>
      <c r="L103" s="24">
        <v>0</v>
      </c>
      <c r="M103" s="25">
        <v>0</v>
      </c>
      <c r="N103" s="24">
        <v>0</v>
      </c>
      <c r="O103" s="25">
        <v>3</v>
      </c>
      <c r="P103" s="24">
        <v>0</v>
      </c>
      <c r="Q103" s="25">
        <v>0</v>
      </c>
      <c r="R103" s="89">
        <f t="shared" si="3"/>
        <v>21</v>
      </c>
      <c r="S103" s="107">
        <f t="shared" ref="S103:S110" si="4">(R103*12/11)</f>
        <v>22.90909090909091</v>
      </c>
      <c r="T103" s="13"/>
    </row>
    <row r="104" spans="1:20">
      <c r="A104" s="13">
        <v>99</v>
      </c>
      <c r="B104" s="14" t="s">
        <v>184</v>
      </c>
      <c r="C104" s="13" t="s">
        <v>11</v>
      </c>
      <c r="D104" s="13" t="s">
        <v>30</v>
      </c>
      <c r="E104" s="46" t="s">
        <v>102</v>
      </c>
      <c r="F104" s="82">
        <v>10</v>
      </c>
      <c r="G104" s="85">
        <v>0</v>
      </c>
      <c r="H104" s="24">
        <v>1</v>
      </c>
      <c r="I104" s="25">
        <v>4</v>
      </c>
      <c r="J104" s="24">
        <v>0</v>
      </c>
      <c r="K104" s="28" t="s">
        <v>338</v>
      </c>
      <c r="L104" s="24">
        <v>5</v>
      </c>
      <c r="M104" s="25">
        <v>0</v>
      </c>
      <c r="N104" s="24">
        <v>0</v>
      </c>
      <c r="O104" s="25">
        <v>0</v>
      </c>
      <c r="P104" s="24">
        <v>0</v>
      </c>
      <c r="Q104" s="25">
        <v>0</v>
      </c>
      <c r="R104" s="89">
        <f t="shared" si="3"/>
        <v>20</v>
      </c>
      <c r="S104" s="107">
        <f t="shared" si="4"/>
        <v>21.818181818181817</v>
      </c>
      <c r="T104" s="13"/>
    </row>
    <row r="105" spans="1:20">
      <c r="A105" s="13">
        <v>100</v>
      </c>
      <c r="B105" s="14" t="s">
        <v>380</v>
      </c>
      <c r="C105" s="13" t="s">
        <v>27</v>
      </c>
      <c r="D105" s="13" t="s">
        <v>19</v>
      </c>
      <c r="E105" s="46" t="s">
        <v>116</v>
      </c>
      <c r="F105" s="82">
        <v>0</v>
      </c>
      <c r="G105" s="85">
        <v>0</v>
      </c>
      <c r="H105" s="24">
        <v>0</v>
      </c>
      <c r="I105" s="25">
        <v>0</v>
      </c>
      <c r="J105" s="24">
        <v>0</v>
      </c>
      <c r="K105" s="28" t="s">
        <v>338</v>
      </c>
      <c r="L105" s="24">
        <v>0</v>
      </c>
      <c r="M105" s="25">
        <v>1</v>
      </c>
      <c r="N105" s="24">
        <v>6</v>
      </c>
      <c r="O105" s="25">
        <v>11</v>
      </c>
      <c r="P105" s="24">
        <v>0</v>
      </c>
      <c r="Q105" s="25">
        <v>0</v>
      </c>
      <c r="R105" s="89">
        <f t="shared" si="3"/>
        <v>18</v>
      </c>
      <c r="S105" s="107">
        <f t="shared" si="4"/>
        <v>19.636363636363637</v>
      </c>
      <c r="T105" s="13"/>
    </row>
    <row r="106" spans="1:20">
      <c r="A106" s="13">
        <v>101</v>
      </c>
      <c r="B106" s="14" t="s">
        <v>378</v>
      </c>
      <c r="C106" s="13" t="s">
        <v>12</v>
      </c>
      <c r="D106" s="13" t="s">
        <v>19</v>
      </c>
      <c r="E106" s="46" t="s">
        <v>102</v>
      </c>
      <c r="F106" s="82">
        <v>0</v>
      </c>
      <c r="G106" s="85">
        <v>0</v>
      </c>
      <c r="H106" s="24">
        <v>0</v>
      </c>
      <c r="I106" s="25">
        <v>0</v>
      </c>
      <c r="J106" s="24">
        <v>0</v>
      </c>
      <c r="K106" s="28" t="s">
        <v>338</v>
      </c>
      <c r="L106" s="24">
        <v>0</v>
      </c>
      <c r="M106" s="25">
        <v>0</v>
      </c>
      <c r="N106" s="24">
        <v>9</v>
      </c>
      <c r="O106" s="25">
        <v>9</v>
      </c>
      <c r="P106" s="24">
        <v>0</v>
      </c>
      <c r="Q106" s="25">
        <v>0</v>
      </c>
      <c r="R106" s="89">
        <f t="shared" si="3"/>
        <v>18</v>
      </c>
      <c r="S106" s="107">
        <f t="shared" si="4"/>
        <v>19.636363636363637</v>
      </c>
      <c r="T106" s="13"/>
    </row>
    <row r="107" spans="1:20">
      <c r="A107" s="13">
        <v>102</v>
      </c>
      <c r="B107" s="14" t="s">
        <v>322</v>
      </c>
      <c r="C107" s="13" t="s">
        <v>45</v>
      </c>
      <c r="D107" s="13" t="s">
        <v>98</v>
      </c>
      <c r="E107" s="46" t="s">
        <v>102</v>
      </c>
      <c r="F107" s="82">
        <v>0</v>
      </c>
      <c r="G107" s="85">
        <v>7</v>
      </c>
      <c r="H107" s="24">
        <v>0</v>
      </c>
      <c r="I107" s="25">
        <v>0</v>
      </c>
      <c r="J107" s="24">
        <v>0</v>
      </c>
      <c r="K107" s="28" t="s">
        <v>338</v>
      </c>
      <c r="L107" s="24">
        <v>5</v>
      </c>
      <c r="M107" s="25">
        <v>6</v>
      </c>
      <c r="N107" s="24">
        <v>0</v>
      </c>
      <c r="O107" s="25">
        <v>0</v>
      </c>
      <c r="P107" s="24">
        <v>0</v>
      </c>
      <c r="Q107" s="25">
        <v>0</v>
      </c>
      <c r="R107" s="89">
        <f t="shared" si="3"/>
        <v>18</v>
      </c>
      <c r="S107" s="107">
        <f t="shared" si="4"/>
        <v>19.636363636363637</v>
      </c>
      <c r="T107" s="13"/>
    </row>
    <row r="108" spans="1:20">
      <c r="A108" s="13">
        <v>103</v>
      </c>
      <c r="B108" s="14" t="s">
        <v>458</v>
      </c>
      <c r="C108" s="13" t="s">
        <v>25</v>
      </c>
      <c r="D108" s="13" t="s">
        <v>30</v>
      </c>
      <c r="E108" s="46" t="s">
        <v>102</v>
      </c>
      <c r="F108" s="82">
        <v>0</v>
      </c>
      <c r="G108" s="85">
        <v>0</v>
      </c>
      <c r="H108" s="24">
        <v>7</v>
      </c>
      <c r="I108" s="25">
        <v>6</v>
      </c>
      <c r="J108" s="24">
        <v>0</v>
      </c>
      <c r="K108" s="28" t="s">
        <v>338</v>
      </c>
      <c r="L108" s="24">
        <v>2</v>
      </c>
      <c r="M108" s="25">
        <v>2</v>
      </c>
      <c r="N108" s="24">
        <v>0</v>
      </c>
      <c r="O108" s="25">
        <v>0</v>
      </c>
      <c r="P108" s="24">
        <v>0</v>
      </c>
      <c r="Q108" s="25">
        <v>0</v>
      </c>
      <c r="R108" s="89">
        <f t="shared" si="3"/>
        <v>17</v>
      </c>
      <c r="S108" s="107">
        <f t="shared" si="4"/>
        <v>18.545454545454547</v>
      </c>
      <c r="T108" s="13"/>
    </row>
    <row r="109" spans="1:20">
      <c r="A109" s="13">
        <v>104</v>
      </c>
      <c r="B109" s="14" t="s">
        <v>164</v>
      </c>
      <c r="C109" s="13" t="s">
        <v>25</v>
      </c>
      <c r="D109" s="13" t="s">
        <v>30</v>
      </c>
      <c r="E109" s="46" t="s">
        <v>102</v>
      </c>
      <c r="F109" s="82">
        <v>6</v>
      </c>
      <c r="G109" s="85">
        <v>7</v>
      </c>
      <c r="H109" s="24">
        <v>0</v>
      </c>
      <c r="I109" s="25">
        <v>0</v>
      </c>
      <c r="J109" s="24">
        <v>0</v>
      </c>
      <c r="K109" s="28" t="s">
        <v>338</v>
      </c>
      <c r="L109" s="24">
        <v>0</v>
      </c>
      <c r="M109" s="25">
        <v>4</v>
      </c>
      <c r="N109" s="24">
        <v>0</v>
      </c>
      <c r="O109" s="25">
        <v>0</v>
      </c>
      <c r="P109" s="24">
        <v>0</v>
      </c>
      <c r="Q109" s="25">
        <v>0</v>
      </c>
      <c r="R109" s="89">
        <f t="shared" si="3"/>
        <v>17</v>
      </c>
      <c r="S109" s="107">
        <f t="shared" si="4"/>
        <v>18.545454545454547</v>
      </c>
      <c r="T109" s="13"/>
    </row>
    <row r="110" spans="1:20">
      <c r="A110" s="13">
        <v>105</v>
      </c>
      <c r="B110" s="14" t="s">
        <v>155</v>
      </c>
      <c r="C110" s="13" t="s">
        <v>45</v>
      </c>
      <c r="D110" s="13" t="s">
        <v>98</v>
      </c>
      <c r="E110" s="46" t="s">
        <v>102</v>
      </c>
      <c r="F110" s="82">
        <v>0</v>
      </c>
      <c r="G110" s="85">
        <v>3</v>
      </c>
      <c r="H110" s="24">
        <v>8</v>
      </c>
      <c r="I110" s="25">
        <v>1</v>
      </c>
      <c r="J110" s="24">
        <v>0</v>
      </c>
      <c r="K110" s="28" t="s">
        <v>338</v>
      </c>
      <c r="L110" s="24">
        <v>4</v>
      </c>
      <c r="M110" s="25">
        <v>0</v>
      </c>
      <c r="N110" s="24">
        <v>0</v>
      </c>
      <c r="O110" s="25">
        <v>0</v>
      </c>
      <c r="P110" s="24">
        <v>0</v>
      </c>
      <c r="Q110" s="25">
        <v>0</v>
      </c>
      <c r="R110" s="89">
        <f t="shared" si="3"/>
        <v>16</v>
      </c>
      <c r="S110" s="107">
        <f t="shared" si="4"/>
        <v>17.454545454545453</v>
      </c>
      <c r="T110" s="13"/>
    </row>
    <row r="111" spans="1:20">
      <c r="A111" s="13">
        <v>106</v>
      </c>
      <c r="B111" s="14" t="s">
        <v>379</v>
      </c>
      <c r="C111" s="13" t="s">
        <v>232</v>
      </c>
      <c r="D111" s="13" t="s">
        <v>19</v>
      </c>
      <c r="E111" s="46" t="s">
        <v>101</v>
      </c>
      <c r="F111" s="82">
        <v>0</v>
      </c>
      <c r="G111" s="85">
        <v>0</v>
      </c>
      <c r="H111" s="24">
        <v>0</v>
      </c>
      <c r="I111" s="25">
        <v>0</v>
      </c>
      <c r="J111" s="24">
        <v>0</v>
      </c>
      <c r="K111" s="25">
        <v>0</v>
      </c>
      <c r="L111" s="24">
        <v>0</v>
      </c>
      <c r="M111" s="25">
        <v>0</v>
      </c>
      <c r="N111" s="24">
        <v>10</v>
      </c>
      <c r="O111" s="25">
        <v>7</v>
      </c>
      <c r="P111" s="24">
        <v>0</v>
      </c>
      <c r="Q111" s="25">
        <v>0</v>
      </c>
      <c r="R111" s="89">
        <f t="shared" si="3"/>
        <v>17</v>
      </c>
      <c r="S111" s="107">
        <f>R111*1</f>
        <v>17</v>
      </c>
      <c r="T111" s="13"/>
    </row>
    <row r="112" spans="1:20">
      <c r="A112" s="13">
        <v>107</v>
      </c>
      <c r="B112" s="14" t="s">
        <v>352</v>
      </c>
      <c r="C112" s="13" t="s">
        <v>27</v>
      </c>
      <c r="D112" s="13" t="s">
        <v>19</v>
      </c>
      <c r="E112" s="46" t="s">
        <v>102</v>
      </c>
      <c r="F112" s="82">
        <v>0</v>
      </c>
      <c r="G112" s="85">
        <v>0</v>
      </c>
      <c r="H112" s="24">
        <v>4</v>
      </c>
      <c r="I112" s="25">
        <v>0</v>
      </c>
      <c r="J112" s="24">
        <v>0</v>
      </c>
      <c r="K112" s="28" t="s">
        <v>338</v>
      </c>
      <c r="L112" s="24">
        <v>0</v>
      </c>
      <c r="M112" s="25">
        <v>0</v>
      </c>
      <c r="N112" s="24">
        <v>5</v>
      </c>
      <c r="O112" s="25">
        <v>6</v>
      </c>
      <c r="P112" s="24">
        <v>0</v>
      </c>
      <c r="Q112" s="25">
        <v>0</v>
      </c>
      <c r="R112" s="89">
        <f t="shared" si="3"/>
        <v>15</v>
      </c>
      <c r="S112" s="107">
        <f>(R112*12/11)</f>
        <v>16.363636363636363</v>
      </c>
      <c r="T112" s="13"/>
    </row>
    <row r="113" spans="1:20">
      <c r="A113" s="13">
        <v>108</v>
      </c>
      <c r="B113" s="14" t="s">
        <v>435</v>
      </c>
      <c r="C113" s="13" t="s">
        <v>10</v>
      </c>
      <c r="D113" s="13" t="s">
        <v>30</v>
      </c>
      <c r="E113" s="46" t="s">
        <v>102</v>
      </c>
      <c r="F113" s="82">
        <v>0</v>
      </c>
      <c r="G113" s="85">
        <v>0</v>
      </c>
      <c r="H113" s="24">
        <v>0</v>
      </c>
      <c r="I113" s="25">
        <v>0</v>
      </c>
      <c r="J113" s="24">
        <v>0</v>
      </c>
      <c r="K113" s="28" t="s">
        <v>338</v>
      </c>
      <c r="L113" s="24">
        <v>0</v>
      </c>
      <c r="M113" s="25">
        <v>0</v>
      </c>
      <c r="N113" s="24">
        <v>0</v>
      </c>
      <c r="O113" s="25">
        <v>0</v>
      </c>
      <c r="P113" s="24">
        <v>5</v>
      </c>
      <c r="Q113" s="25">
        <v>10</v>
      </c>
      <c r="R113" s="89">
        <f t="shared" si="3"/>
        <v>15</v>
      </c>
      <c r="S113" s="107">
        <f>(R113*12/11)</f>
        <v>16.363636363636363</v>
      </c>
      <c r="T113" s="13"/>
    </row>
    <row r="114" spans="1:20">
      <c r="A114" s="13">
        <v>109</v>
      </c>
      <c r="B114" s="14" t="s">
        <v>279</v>
      </c>
      <c r="C114" s="13" t="s">
        <v>17</v>
      </c>
      <c r="D114" s="13" t="s">
        <v>30</v>
      </c>
      <c r="E114" s="46" t="s">
        <v>101</v>
      </c>
      <c r="F114" s="82">
        <v>3</v>
      </c>
      <c r="G114" s="85">
        <v>3</v>
      </c>
      <c r="H114" s="24">
        <v>0</v>
      </c>
      <c r="I114" s="25">
        <v>0</v>
      </c>
      <c r="J114" s="24">
        <v>0</v>
      </c>
      <c r="K114" s="25">
        <v>0</v>
      </c>
      <c r="L114" s="24">
        <v>10</v>
      </c>
      <c r="M114" s="25">
        <v>0</v>
      </c>
      <c r="N114" s="24">
        <v>0</v>
      </c>
      <c r="O114" s="25">
        <v>0</v>
      </c>
      <c r="P114" s="24">
        <v>0</v>
      </c>
      <c r="Q114" s="25">
        <v>0</v>
      </c>
      <c r="R114" s="89">
        <f t="shared" si="3"/>
        <v>16</v>
      </c>
      <c r="S114" s="107">
        <f>R114*1</f>
        <v>16</v>
      </c>
      <c r="T114" s="13"/>
    </row>
    <row r="115" spans="1:20">
      <c r="A115" s="13">
        <v>110</v>
      </c>
      <c r="B115" s="14" t="s">
        <v>226</v>
      </c>
      <c r="C115" s="13" t="s">
        <v>9</v>
      </c>
      <c r="D115" s="13" t="s">
        <v>97</v>
      </c>
      <c r="E115" s="46" t="s">
        <v>101</v>
      </c>
      <c r="F115" s="82">
        <v>0</v>
      </c>
      <c r="G115" s="85">
        <v>0</v>
      </c>
      <c r="H115" s="24">
        <v>10</v>
      </c>
      <c r="I115" s="25">
        <v>5</v>
      </c>
      <c r="J115" s="24">
        <v>0</v>
      </c>
      <c r="K115" s="25">
        <v>0</v>
      </c>
      <c r="L115" s="24">
        <v>0</v>
      </c>
      <c r="M115" s="25">
        <v>0</v>
      </c>
      <c r="N115" s="24">
        <v>0</v>
      </c>
      <c r="O115" s="25">
        <v>0</v>
      </c>
      <c r="P115" s="24">
        <v>0</v>
      </c>
      <c r="Q115" s="25">
        <v>0</v>
      </c>
      <c r="R115" s="89">
        <f t="shared" si="3"/>
        <v>15</v>
      </c>
      <c r="S115" s="107">
        <f>R115*1</f>
        <v>15</v>
      </c>
      <c r="T115" s="13"/>
    </row>
    <row r="116" spans="1:20">
      <c r="A116" s="13">
        <v>111</v>
      </c>
      <c r="B116" s="14" t="s">
        <v>113</v>
      </c>
      <c r="C116" s="13" t="s">
        <v>42</v>
      </c>
      <c r="D116" s="13" t="s">
        <v>97</v>
      </c>
      <c r="E116" s="46" t="s">
        <v>101</v>
      </c>
      <c r="F116" s="82">
        <v>8</v>
      </c>
      <c r="G116" s="85">
        <v>0</v>
      </c>
      <c r="H116" s="24">
        <v>0</v>
      </c>
      <c r="I116" s="25">
        <v>6</v>
      </c>
      <c r="J116" s="24">
        <v>0</v>
      </c>
      <c r="K116" s="25">
        <v>0</v>
      </c>
      <c r="L116" s="24">
        <v>0</v>
      </c>
      <c r="M116" s="25">
        <v>0</v>
      </c>
      <c r="N116" s="24">
        <v>0</v>
      </c>
      <c r="O116" s="25">
        <v>0</v>
      </c>
      <c r="P116" s="24">
        <v>0</v>
      </c>
      <c r="Q116" s="25">
        <v>0</v>
      </c>
      <c r="R116" s="89">
        <f t="shared" si="3"/>
        <v>14</v>
      </c>
      <c r="S116" s="107">
        <f>R116*1</f>
        <v>14</v>
      </c>
      <c r="T116" s="13"/>
    </row>
    <row r="117" spans="1:20">
      <c r="A117" s="13">
        <v>112</v>
      </c>
      <c r="B117" s="14" t="s">
        <v>351</v>
      </c>
      <c r="C117" s="13" t="s">
        <v>232</v>
      </c>
      <c r="D117" s="13" t="s">
        <v>19</v>
      </c>
      <c r="E117" s="46" t="s">
        <v>101</v>
      </c>
      <c r="F117" s="82">
        <v>0</v>
      </c>
      <c r="G117" s="85">
        <v>0</v>
      </c>
      <c r="H117" s="24">
        <v>2</v>
      </c>
      <c r="I117" s="25">
        <v>1</v>
      </c>
      <c r="J117" s="24">
        <v>0</v>
      </c>
      <c r="K117" s="25">
        <v>0</v>
      </c>
      <c r="L117" s="24">
        <v>0</v>
      </c>
      <c r="M117" s="25">
        <v>0</v>
      </c>
      <c r="N117" s="24">
        <v>11</v>
      </c>
      <c r="O117" s="25">
        <v>0</v>
      </c>
      <c r="P117" s="24">
        <v>0</v>
      </c>
      <c r="Q117" s="25">
        <v>0</v>
      </c>
      <c r="R117" s="89">
        <f t="shared" si="3"/>
        <v>14</v>
      </c>
      <c r="S117" s="107">
        <f>R117*1</f>
        <v>14</v>
      </c>
      <c r="T117" s="13"/>
    </row>
    <row r="118" spans="1:20">
      <c r="A118" s="13">
        <v>113</v>
      </c>
      <c r="B118" s="14" t="s">
        <v>449</v>
      </c>
      <c r="C118" s="13" t="s">
        <v>17</v>
      </c>
      <c r="D118" s="13" t="s">
        <v>30</v>
      </c>
      <c r="E118" s="46" t="s">
        <v>101</v>
      </c>
      <c r="F118" s="82">
        <v>0</v>
      </c>
      <c r="G118" s="85">
        <v>0</v>
      </c>
      <c r="H118" s="24">
        <v>5</v>
      </c>
      <c r="I118" s="25">
        <v>0</v>
      </c>
      <c r="J118" s="24">
        <v>0</v>
      </c>
      <c r="K118" s="25">
        <v>0</v>
      </c>
      <c r="L118" s="24">
        <v>3</v>
      </c>
      <c r="M118" s="25">
        <v>0</v>
      </c>
      <c r="N118" s="24">
        <v>0</v>
      </c>
      <c r="O118" s="25">
        <v>0</v>
      </c>
      <c r="P118" s="24">
        <v>0</v>
      </c>
      <c r="Q118" s="25">
        <v>6</v>
      </c>
      <c r="R118" s="89">
        <f t="shared" si="3"/>
        <v>14</v>
      </c>
      <c r="S118" s="107">
        <f>R118*1</f>
        <v>14</v>
      </c>
      <c r="T118" s="13"/>
    </row>
    <row r="119" spans="1:20">
      <c r="A119" s="13">
        <v>114</v>
      </c>
      <c r="B119" s="14" t="s">
        <v>278</v>
      </c>
      <c r="C119" s="13" t="s">
        <v>28</v>
      </c>
      <c r="D119" s="13" t="s">
        <v>30</v>
      </c>
      <c r="E119" s="46" t="s">
        <v>102</v>
      </c>
      <c r="F119" s="82">
        <v>7</v>
      </c>
      <c r="G119" s="85">
        <v>5</v>
      </c>
      <c r="H119" s="24">
        <v>0</v>
      </c>
      <c r="I119" s="25">
        <v>0</v>
      </c>
      <c r="J119" s="24">
        <v>0</v>
      </c>
      <c r="K119" s="28" t="s">
        <v>338</v>
      </c>
      <c r="L119" s="24">
        <v>0</v>
      </c>
      <c r="M119" s="25">
        <v>0</v>
      </c>
      <c r="N119" s="24">
        <v>0</v>
      </c>
      <c r="O119" s="25">
        <v>0</v>
      </c>
      <c r="P119" s="24">
        <v>0</v>
      </c>
      <c r="Q119" s="25">
        <v>0</v>
      </c>
      <c r="R119" s="89">
        <f t="shared" si="3"/>
        <v>12</v>
      </c>
      <c r="S119" s="107">
        <f>(R119*12/11)</f>
        <v>13.090909090909092</v>
      </c>
      <c r="T119" s="13"/>
    </row>
    <row r="120" spans="1:20">
      <c r="A120" s="13">
        <v>115</v>
      </c>
      <c r="B120" s="14" t="s">
        <v>166</v>
      </c>
      <c r="C120" s="13" t="s">
        <v>11</v>
      </c>
      <c r="D120" s="13" t="s">
        <v>30</v>
      </c>
      <c r="E120" s="46" t="s">
        <v>102</v>
      </c>
      <c r="F120" s="82">
        <v>5</v>
      </c>
      <c r="G120" s="85">
        <v>7</v>
      </c>
      <c r="H120" s="24">
        <v>0</v>
      </c>
      <c r="I120" s="25">
        <v>0</v>
      </c>
      <c r="J120" s="24">
        <v>0</v>
      </c>
      <c r="K120" s="28" t="s">
        <v>338</v>
      </c>
      <c r="L120" s="24">
        <v>0</v>
      </c>
      <c r="M120" s="25">
        <v>0</v>
      </c>
      <c r="N120" s="24">
        <v>0</v>
      </c>
      <c r="O120" s="25">
        <v>0</v>
      </c>
      <c r="P120" s="24">
        <v>0</v>
      </c>
      <c r="Q120" s="25">
        <v>0</v>
      </c>
      <c r="R120" s="89">
        <f t="shared" si="3"/>
        <v>12</v>
      </c>
      <c r="S120" s="107">
        <f>(R120*12/11)</f>
        <v>13.090909090909092</v>
      </c>
      <c r="T120" s="13"/>
    </row>
    <row r="121" spans="1:20">
      <c r="A121" s="13">
        <v>116</v>
      </c>
      <c r="B121" s="14" t="s">
        <v>477</v>
      </c>
      <c r="C121" s="13" t="s">
        <v>24</v>
      </c>
      <c r="D121" s="13" t="s">
        <v>99</v>
      </c>
      <c r="E121" s="46" t="s">
        <v>101</v>
      </c>
      <c r="F121" s="82">
        <v>0</v>
      </c>
      <c r="G121" s="85">
        <v>0</v>
      </c>
      <c r="H121" s="24">
        <v>0</v>
      </c>
      <c r="I121" s="25">
        <v>0</v>
      </c>
      <c r="J121" s="24">
        <v>0</v>
      </c>
      <c r="K121" s="25">
        <v>0</v>
      </c>
      <c r="L121" s="24">
        <v>6</v>
      </c>
      <c r="M121" s="25">
        <v>6</v>
      </c>
      <c r="N121" s="24">
        <v>0</v>
      </c>
      <c r="O121" s="25">
        <v>0</v>
      </c>
      <c r="P121" s="24">
        <v>0</v>
      </c>
      <c r="Q121" s="25">
        <v>0</v>
      </c>
      <c r="R121" s="89">
        <f t="shared" si="3"/>
        <v>12</v>
      </c>
      <c r="S121" s="107">
        <f>R121*1</f>
        <v>12</v>
      </c>
      <c r="T121" s="13"/>
    </row>
    <row r="122" spans="1:20">
      <c r="A122" s="13">
        <v>117</v>
      </c>
      <c r="B122" s="14" t="s">
        <v>325</v>
      </c>
      <c r="C122" s="13" t="s">
        <v>16</v>
      </c>
      <c r="D122" s="13" t="s">
        <v>20</v>
      </c>
      <c r="E122" s="46" t="s">
        <v>102</v>
      </c>
      <c r="F122" s="82">
        <v>1</v>
      </c>
      <c r="G122" s="85">
        <v>0</v>
      </c>
      <c r="H122" s="24">
        <v>0</v>
      </c>
      <c r="I122" s="25">
        <v>0</v>
      </c>
      <c r="J122" s="24">
        <v>0</v>
      </c>
      <c r="K122" s="28" t="s">
        <v>338</v>
      </c>
      <c r="L122" s="24">
        <v>1</v>
      </c>
      <c r="M122" s="25">
        <v>3</v>
      </c>
      <c r="N122" s="24">
        <v>3</v>
      </c>
      <c r="O122" s="25">
        <v>3</v>
      </c>
      <c r="P122" s="24">
        <v>0</v>
      </c>
      <c r="Q122" s="25">
        <v>0</v>
      </c>
      <c r="R122" s="89">
        <f t="shared" si="3"/>
        <v>11</v>
      </c>
      <c r="S122" s="107">
        <f>(R122*12/11)</f>
        <v>12</v>
      </c>
      <c r="T122" s="13"/>
    </row>
    <row r="123" spans="1:20">
      <c r="A123" s="13">
        <v>118</v>
      </c>
      <c r="B123" s="14" t="s">
        <v>230</v>
      </c>
      <c r="C123" s="13" t="s">
        <v>42</v>
      </c>
      <c r="D123" s="13" t="s">
        <v>97</v>
      </c>
      <c r="E123" s="46" t="s">
        <v>101</v>
      </c>
      <c r="F123" s="82">
        <v>4</v>
      </c>
      <c r="G123" s="85">
        <v>0</v>
      </c>
      <c r="H123" s="24">
        <v>1</v>
      </c>
      <c r="I123" s="25">
        <v>0</v>
      </c>
      <c r="J123" s="24">
        <v>0</v>
      </c>
      <c r="K123" s="25">
        <v>0</v>
      </c>
      <c r="L123" s="24">
        <v>0</v>
      </c>
      <c r="M123" s="25">
        <v>0</v>
      </c>
      <c r="N123" s="24">
        <v>1</v>
      </c>
      <c r="O123" s="25">
        <v>5</v>
      </c>
      <c r="P123" s="24">
        <v>0</v>
      </c>
      <c r="Q123" s="25">
        <v>0</v>
      </c>
      <c r="R123" s="89">
        <f t="shared" si="3"/>
        <v>11</v>
      </c>
      <c r="S123" s="107">
        <f>R123*1</f>
        <v>11</v>
      </c>
      <c r="T123" s="13"/>
    </row>
    <row r="124" spans="1:20">
      <c r="A124" s="13">
        <v>119</v>
      </c>
      <c r="B124" s="14" t="s">
        <v>213</v>
      </c>
      <c r="C124" s="13" t="s">
        <v>24</v>
      </c>
      <c r="D124" s="13" t="s">
        <v>99</v>
      </c>
      <c r="E124" s="46" t="s">
        <v>101</v>
      </c>
      <c r="F124" s="82">
        <v>0</v>
      </c>
      <c r="G124" s="85">
        <v>0</v>
      </c>
      <c r="H124" s="24">
        <v>6</v>
      </c>
      <c r="I124" s="25">
        <v>5</v>
      </c>
      <c r="J124" s="24">
        <v>0</v>
      </c>
      <c r="K124" s="25">
        <v>0</v>
      </c>
      <c r="L124" s="24">
        <v>0</v>
      </c>
      <c r="M124" s="25">
        <v>0</v>
      </c>
      <c r="N124" s="24">
        <v>0</v>
      </c>
      <c r="O124" s="25">
        <v>0</v>
      </c>
      <c r="P124" s="24">
        <v>0</v>
      </c>
      <c r="Q124" s="25">
        <v>0</v>
      </c>
      <c r="R124" s="89">
        <f t="shared" si="3"/>
        <v>11</v>
      </c>
      <c r="S124" s="107">
        <f>R124*1</f>
        <v>11</v>
      </c>
      <c r="T124" s="13"/>
    </row>
    <row r="125" spans="1:20">
      <c r="A125" s="13">
        <v>120</v>
      </c>
      <c r="B125" s="14" t="s">
        <v>168</v>
      </c>
      <c r="C125" s="13" t="s">
        <v>25</v>
      </c>
      <c r="D125" s="13" t="s">
        <v>30</v>
      </c>
      <c r="E125" s="46" t="s">
        <v>102</v>
      </c>
      <c r="F125" s="82">
        <v>4</v>
      </c>
      <c r="G125" s="85">
        <v>4</v>
      </c>
      <c r="H125" s="24">
        <v>0</v>
      </c>
      <c r="I125" s="25">
        <v>0</v>
      </c>
      <c r="J125" s="24">
        <v>0</v>
      </c>
      <c r="K125" s="28" t="s">
        <v>338</v>
      </c>
      <c r="L125" s="24">
        <v>1</v>
      </c>
      <c r="M125" s="25">
        <v>1</v>
      </c>
      <c r="N125" s="24">
        <v>0</v>
      </c>
      <c r="O125" s="25">
        <v>0</v>
      </c>
      <c r="P125" s="24">
        <v>0</v>
      </c>
      <c r="Q125" s="25">
        <v>0</v>
      </c>
      <c r="R125" s="89">
        <f t="shared" si="3"/>
        <v>10</v>
      </c>
      <c r="S125" s="107">
        <f>(R125*12/11)</f>
        <v>10.909090909090908</v>
      </c>
      <c r="T125" s="13"/>
    </row>
    <row r="126" spans="1:20">
      <c r="A126" s="13">
        <v>121</v>
      </c>
      <c r="B126" s="14" t="s">
        <v>138</v>
      </c>
      <c r="C126" s="13" t="s">
        <v>17</v>
      </c>
      <c r="D126" s="13" t="s">
        <v>30</v>
      </c>
      <c r="E126" s="46" t="s">
        <v>101</v>
      </c>
      <c r="F126" s="82">
        <v>8</v>
      </c>
      <c r="G126" s="85">
        <v>2</v>
      </c>
      <c r="H126" s="24">
        <v>0</v>
      </c>
      <c r="I126" s="25">
        <v>0</v>
      </c>
      <c r="J126" s="24">
        <v>0</v>
      </c>
      <c r="K126" s="25">
        <v>0</v>
      </c>
      <c r="L126" s="24">
        <v>0</v>
      </c>
      <c r="M126" s="25">
        <v>0</v>
      </c>
      <c r="N126" s="24">
        <v>0</v>
      </c>
      <c r="O126" s="25">
        <v>0</v>
      </c>
      <c r="P126" s="24">
        <v>0</v>
      </c>
      <c r="Q126" s="25">
        <v>0</v>
      </c>
      <c r="R126" s="89">
        <f t="shared" si="3"/>
        <v>10</v>
      </c>
      <c r="S126" s="107">
        <f>R126*1</f>
        <v>10</v>
      </c>
      <c r="T126" s="13"/>
    </row>
    <row r="127" spans="1:20">
      <c r="A127" s="13">
        <v>122</v>
      </c>
      <c r="B127" s="14" t="s">
        <v>324</v>
      </c>
      <c r="C127" s="13" t="s">
        <v>13</v>
      </c>
      <c r="D127" s="13" t="s">
        <v>20</v>
      </c>
      <c r="E127" s="46" t="s">
        <v>101</v>
      </c>
      <c r="F127" s="82">
        <v>4</v>
      </c>
      <c r="G127" s="85">
        <v>0</v>
      </c>
      <c r="H127" s="24">
        <v>0</v>
      </c>
      <c r="I127" s="25">
        <v>0</v>
      </c>
      <c r="J127" s="24">
        <v>0</v>
      </c>
      <c r="K127" s="25">
        <v>0</v>
      </c>
      <c r="L127" s="24">
        <v>4</v>
      </c>
      <c r="M127" s="25">
        <v>1</v>
      </c>
      <c r="N127" s="24">
        <v>1</v>
      </c>
      <c r="O127" s="25">
        <v>0</v>
      </c>
      <c r="P127" s="24">
        <v>0</v>
      </c>
      <c r="Q127" s="25">
        <v>0</v>
      </c>
      <c r="R127" s="89">
        <f t="shared" si="3"/>
        <v>10</v>
      </c>
      <c r="S127" s="107">
        <f>R127*1</f>
        <v>10</v>
      </c>
      <c r="T127" s="13"/>
    </row>
    <row r="128" spans="1:20">
      <c r="A128" s="13">
        <v>123</v>
      </c>
      <c r="B128" s="14" t="s">
        <v>350</v>
      </c>
      <c r="C128" s="13" t="s">
        <v>29</v>
      </c>
      <c r="D128" s="13" t="s">
        <v>99</v>
      </c>
      <c r="E128" s="46" t="s">
        <v>101</v>
      </c>
      <c r="F128" s="82">
        <v>0</v>
      </c>
      <c r="G128" s="85">
        <v>0</v>
      </c>
      <c r="H128" s="24">
        <v>3</v>
      </c>
      <c r="I128" s="25">
        <v>6</v>
      </c>
      <c r="J128" s="24">
        <v>0</v>
      </c>
      <c r="K128" s="25">
        <v>0</v>
      </c>
      <c r="L128" s="24">
        <v>0</v>
      </c>
      <c r="M128" s="25">
        <v>0</v>
      </c>
      <c r="N128" s="24">
        <v>0</v>
      </c>
      <c r="O128" s="25">
        <v>0</v>
      </c>
      <c r="P128" s="24">
        <v>0</v>
      </c>
      <c r="Q128" s="25">
        <v>0</v>
      </c>
      <c r="R128" s="89">
        <f t="shared" si="3"/>
        <v>9</v>
      </c>
      <c r="S128" s="107">
        <f>R128*1</f>
        <v>9</v>
      </c>
      <c r="T128" s="13"/>
    </row>
    <row r="129" spans="1:20">
      <c r="A129" s="13">
        <v>124</v>
      </c>
      <c r="B129" s="14" t="s">
        <v>420</v>
      </c>
      <c r="C129" s="13" t="s">
        <v>21</v>
      </c>
      <c r="D129" s="13" t="s">
        <v>98</v>
      </c>
      <c r="E129" s="46" t="s">
        <v>102</v>
      </c>
      <c r="F129" s="82">
        <v>0</v>
      </c>
      <c r="G129" s="85">
        <v>0</v>
      </c>
      <c r="H129" s="24">
        <v>0</v>
      </c>
      <c r="I129" s="25">
        <v>0</v>
      </c>
      <c r="J129" s="24">
        <v>0</v>
      </c>
      <c r="K129" s="28" t="s">
        <v>338</v>
      </c>
      <c r="L129" s="24">
        <v>1</v>
      </c>
      <c r="M129" s="25">
        <v>7</v>
      </c>
      <c r="N129" s="24">
        <v>0</v>
      </c>
      <c r="O129" s="25">
        <v>0</v>
      </c>
      <c r="P129" s="24">
        <v>0</v>
      </c>
      <c r="Q129" s="25">
        <v>0</v>
      </c>
      <c r="R129" s="103">
        <f t="shared" si="3"/>
        <v>8</v>
      </c>
      <c r="S129" s="107">
        <f>R129*12/11</f>
        <v>8.7272727272727266</v>
      </c>
      <c r="T129" s="13"/>
    </row>
    <row r="130" spans="1:20">
      <c r="A130" s="13">
        <v>125</v>
      </c>
      <c r="B130" s="14" t="s">
        <v>281</v>
      </c>
      <c r="C130" s="13" t="s">
        <v>27</v>
      </c>
      <c r="D130" s="13" t="s">
        <v>19</v>
      </c>
      <c r="E130" s="46" t="s">
        <v>102</v>
      </c>
      <c r="F130" s="82">
        <v>2</v>
      </c>
      <c r="G130" s="85">
        <v>0</v>
      </c>
      <c r="H130" s="24">
        <v>0</v>
      </c>
      <c r="I130" s="25">
        <v>0</v>
      </c>
      <c r="J130" s="24">
        <v>0</v>
      </c>
      <c r="K130" s="28" t="s">
        <v>338</v>
      </c>
      <c r="L130" s="24">
        <v>0</v>
      </c>
      <c r="M130" s="25">
        <v>0</v>
      </c>
      <c r="N130" s="24">
        <v>3</v>
      </c>
      <c r="O130" s="25">
        <v>2</v>
      </c>
      <c r="P130" s="24">
        <v>0</v>
      </c>
      <c r="Q130" s="25">
        <v>0</v>
      </c>
      <c r="R130" s="89">
        <f t="shared" si="3"/>
        <v>7</v>
      </c>
      <c r="S130" s="107">
        <f>(R130*12/11)</f>
        <v>7.6363636363636367</v>
      </c>
      <c r="T130" s="13"/>
    </row>
    <row r="131" spans="1:20">
      <c r="A131" s="13">
        <v>126</v>
      </c>
      <c r="B131" s="14" t="s">
        <v>478</v>
      </c>
      <c r="C131" s="13" t="s">
        <v>11</v>
      </c>
      <c r="D131" s="13" t="s">
        <v>30</v>
      </c>
      <c r="E131" s="46" t="s">
        <v>102</v>
      </c>
      <c r="F131" s="82">
        <v>0</v>
      </c>
      <c r="G131" s="85">
        <v>0</v>
      </c>
      <c r="H131" s="24">
        <v>0</v>
      </c>
      <c r="I131" s="25">
        <v>0</v>
      </c>
      <c r="J131" s="24">
        <v>0</v>
      </c>
      <c r="K131" s="28" t="s">
        <v>338</v>
      </c>
      <c r="L131" s="24">
        <v>4</v>
      </c>
      <c r="M131" s="25">
        <v>3</v>
      </c>
      <c r="N131" s="24">
        <v>0</v>
      </c>
      <c r="O131" s="25">
        <v>0</v>
      </c>
      <c r="P131" s="24">
        <v>0</v>
      </c>
      <c r="Q131" s="25">
        <v>0</v>
      </c>
      <c r="R131" s="89">
        <f t="shared" si="3"/>
        <v>7</v>
      </c>
      <c r="S131" s="107">
        <f>R131*12/11</f>
        <v>7.6363636363636367</v>
      </c>
      <c r="T131" s="13"/>
    </row>
    <row r="132" spans="1:20">
      <c r="A132" s="13">
        <v>127</v>
      </c>
      <c r="B132" s="14" t="s">
        <v>185</v>
      </c>
      <c r="C132" s="13" t="s">
        <v>43</v>
      </c>
      <c r="D132" s="13" t="s">
        <v>20</v>
      </c>
      <c r="E132" s="46" t="s">
        <v>102</v>
      </c>
      <c r="F132" s="82">
        <v>3</v>
      </c>
      <c r="G132" s="85">
        <v>0</v>
      </c>
      <c r="H132" s="24">
        <v>0</v>
      </c>
      <c r="I132" s="25">
        <v>0</v>
      </c>
      <c r="J132" s="24">
        <v>0</v>
      </c>
      <c r="K132" s="28" t="s">
        <v>338</v>
      </c>
      <c r="L132" s="24">
        <v>0</v>
      </c>
      <c r="M132" s="25">
        <v>0</v>
      </c>
      <c r="N132" s="24">
        <v>2</v>
      </c>
      <c r="O132" s="25">
        <v>2</v>
      </c>
      <c r="P132" s="24">
        <v>0</v>
      </c>
      <c r="Q132" s="25">
        <v>0</v>
      </c>
      <c r="R132" s="89">
        <f t="shared" si="3"/>
        <v>7</v>
      </c>
      <c r="S132" s="107">
        <f>(R132*12/11)</f>
        <v>7.6363636363636367</v>
      </c>
      <c r="T132" s="13"/>
    </row>
    <row r="133" spans="1:20">
      <c r="A133" s="13">
        <v>128</v>
      </c>
      <c r="B133" s="14" t="s">
        <v>229</v>
      </c>
      <c r="C133" s="13" t="s">
        <v>21</v>
      </c>
      <c r="D133" s="13" t="s">
        <v>98</v>
      </c>
      <c r="E133" s="46" t="s">
        <v>102</v>
      </c>
      <c r="F133" s="82">
        <v>0</v>
      </c>
      <c r="G133" s="85">
        <v>5</v>
      </c>
      <c r="H133" s="24">
        <v>2</v>
      </c>
      <c r="I133" s="25">
        <v>0</v>
      </c>
      <c r="J133" s="24">
        <v>0</v>
      </c>
      <c r="K133" s="28" t="s">
        <v>338</v>
      </c>
      <c r="L133" s="24">
        <v>0</v>
      </c>
      <c r="M133" s="25">
        <v>0</v>
      </c>
      <c r="N133" s="24">
        <v>0</v>
      </c>
      <c r="O133" s="25">
        <v>0</v>
      </c>
      <c r="P133" s="24">
        <v>0</v>
      </c>
      <c r="Q133" s="25">
        <v>0</v>
      </c>
      <c r="R133" s="89">
        <f t="shared" si="3"/>
        <v>7</v>
      </c>
      <c r="S133" s="107">
        <f>(R133*12/11)</f>
        <v>7.6363636363636367</v>
      </c>
      <c r="T133" s="13"/>
    </row>
    <row r="134" spans="1:20">
      <c r="A134" s="13">
        <v>129</v>
      </c>
      <c r="B134" s="14" t="s">
        <v>308</v>
      </c>
      <c r="C134" s="13" t="s">
        <v>42</v>
      </c>
      <c r="D134" s="13" t="s">
        <v>97</v>
      </c>
      <c r="E134" s="46" t="s">
        <v>101</v>
      </c>
      <c r="F134" s="82">
        <v>6</v>
      </c>
      <c r="G134" s="85">
        <v>0</v>
      </c>
      <c r="H134" s="24">
        <v>0</v>
      </c>
      <c r="I134" s="25">
        <v>0</v>
      </c>
      <c r="J134" s="24">
        <v>0</v>
      </c>
      <c r="K134" s="25">
        <v>0</v>
      </c>
      <c r="L134" s="24">
        <v>0</v>
      </c>
      <c r="M134" s="25">
        <v>0</v>
      </c>
      <c r="N134" s="24">
        <v>0</v>
      </c>
      <c r="O134" s="25">
        <v>1</v>
      </c>
      <c r="P134" s="24">
        <v>0</v>
      </c>
      <c r="Q134" s="25">
        <v>0</v>
      </c>
      <c r="R134" s="89">
        <f t="shared" ref="R134:R145" si="5">SUM(F134:Q134)</f>
        <v>7</v>
      </c>
      <c r="S134" s="107">
        <f>R134*1</f>
        <v>7</v>
      </c>
      <c r="T134" s="13"/>
    </row>
    <row r="135" spans="1:20">
      <c r="A135" s="13">
        <v>130</v>
      </c>
      <c r="B135" s="14" t="s">
        <v>381</v>
      </c>
      <c r="C135" s="13" t="s">
        <v>27</v>
      </c>
      <c r="D135" s="13" t="s">
        <v>19</v>
      </c>
      <c r="E135" s="46" t="s">
        <v>116</v>
      </c>
      <c r="F135" s="82">
        <v>0</v>
      </c>
      <c r="G135" s="85">
        <v>0</v>
      </c>
      <c r="H135" s="24">
        <v>0</v>
      </c>
      <c r="I135" s="25">
        <v>0</v>
      </c>
      <c r="J135" s="24">
        <v>0</v>
      </c>
      <c r="K135" s="28" t="s">
        <v>338</v>
      </c>
      <c r="L135" s="24">
        <v>0</v>
      </c>
      <c r="M135" s="25">
        <v>0</v>
      </c>
      <c r="N135" s="24">
        <v>2</v>
      </c>
      <c r="O135" s="25">
        <v>4</v>
      </c>
      <c r="P135" s="24">
        <v>0</v>
      </c>
      <c r="Q135" s="25">
        <v>0</v>
      </c>
      <c r="R135" s="89">
        <f t="shared" si="5"/>
        <v>6</v>
      </c>
      <c r="S135" s="107">
        <f>(R135*12/11)</f>
        <v>6.5454545454545459</v>
      </c>
      <c r="T135" s="13"/>
    </row>
    <row r="136" spans="1:20">
      <c r="A136" s="13">
        <v>131</v>
      </c>
      <c r="B136" s="14" t="s">
        <v>421</v>
      </c>
      <c r="C136" s="13" t="s">
        <v>26</v>
      </c>
      <c r="D136" s="13" t="s">
        <v>98</v>
      </c>
      <c r="E136" s="46" t="s">
        <v>102</v>
      </c>
      <c r="F136" s="82">
        <v>0</v>
      </c>
      <c r="G136" s="85">
        <v>0</v>
      </c>
      <c r="H136" s="24">
        <v>0</v>
      </c>
      <c r="I136" s="25">
        <v>0</v>
      </c>
      <c r="J136" s="24">
        <v>0</v>
      </c>
      <c r="K136" s="28" t="s">
        <v>338</v>
      </c>
      <c r="L136" s="24">
        <v>2</v>
      </c>
      <c r="M136" s="25">
        <v>4</v>
      </c>
      <c r="N136" s="24">
        <v>0</v>
      </c>
      <c r="O136" s="25">
        <v>0</v>
      </c>
      <c r="P136" s="24">
        <v>0</v>
      </c>
      <c r="Q136" s="25">
        <v>0</v>
      </c>
      <c r="R136" s="103">
        <f t="shared" si="5"/>
        <v>6</v>
      </c>
      <c r="S136" s="107">
        <f>R136*12/11</f>
        <v>6.5454545454545459</v>
      </c>
      <c r="T136" s="13"/>
    </row>
    <row r="137" spans="1:20">
      <c r="A137" s="13">
        <v>132</v>
      </c>
      <c r="B137" s="14" t="s">
        <v>393</v>
      </c>
      <c r="C137" s="13" t="s">
        <v>43</v>
      </c>
      <c r="D137" s="13" t="s">
        <v>20</v>
      </c>
      <c r="E137" s="46" t="s">
        <v>102</v>
      </c>
      <c r="F137" s="82">
        <v>0</v>
      </c>
      <c r="G137" s="85">
        <v>0</v>
      </c>
      <c r="H137" s="24">
        <v>0</v>
      </c>
      <c r="I137" s="25">
        <v>0</v>
      </c>
      <c r="J137" s="24">
        <v>0</v>
      </c>
      <c r="K137" s="28" t="s">
        <v>338</v>
      </c>
      <c r="L137" s="24">
        <v>0</v>
      </c>
      <c r="M137" s="25">
        <v>0</v>
      </c>
      <c r="N137" s="24">
        <v>0</v>
      </c>
      <c r="O137" s="25">
        <v>5</v>
      </c>
      <c r="P137" s="24">
        <v>0</v>
      </c>
      <c r="Q137" s="25">
        <v>0</v>
      </c>
      <c r="R137" s="89">
        <f t="shared" si="5"/>
        <v>5</v>
      </c>
      <c r="S137" s="107">
        <f>(R137*12/11)</f>
        <v>5.4545454545454541</v>
      </c>
      <c r="T137" s="13"/>
    </row>
    <row r="138" spans="1:20">
      <c r="A138" s="13">
        <v>133</v>
      </c>
      <c r="B138" s="14" t="s">
        <v>231</v>
      </c>
      <c r="C138" s="13" t="s">
        <v>45</v>
      </c>
      <c r="D138" s="13" t="s">
        <v>98</v>
      </c>
      <c r="E138" s="46" t="s">
        <v>102</v>
      </c>
      <c r="F138" s="82">
        <v>0</v>
      </c>
      <c r="G138" s="85">
        <v>0</v>
      </c>
      <c r="H138" s="24">
        <v>0</v>
      </c>
      <c r="I138" s="25">
        <v>4</v>
      </c>
      <c r="J138" s="24">
        <v>0</v>
      </c>
      <c r="K138" s="28" t="s">
        <v>338</v>
      </c>
      <c r="L138" s="24">
        <v>0</v>
      </c>
      <c r="M138" s="25">
        <v>0</v>
      </c>
      <c r="N138" s="24">
        <v>0</v>
      </c>
      <c r="O138" s="25">
        <v>0</v>
      </c>
      <c r="P138" s="24">
        <v>0</v>
      </c>
      <c r="Q138" s="25">
        <v>0</v>
      </c>
      <c r="R138" s="89">
        <f t="shared" si="5"/>
        <v>4</v>
      </c>
      <c r="S138" s="107">
        <f>(R138*12/11)</f>
        <v>4.3636363636363633</v>
      </c>
      <c r="T138" s="13"/>
    </row>
    <row r="139" spans="1:20">
      <c r="A139" s="13">
        <v>134</v>
      </c>
      <c r="B139" s="14" t="s">
        <v>309</v>
      </c>
      <c r="C139" s="13" t="s">
        <v>44</v>
      </c>
      <c r="D139" s="13" t="s">
        <v>97</v>
      </c>
      <c r="E139" s="46" t="s">
        <v>101</v>
      </c>
      <c r="F139" s="82">
        <v>1</v>
      </c>
      <c r="G139" s="85">
        <v>2</v>
      </c>
      <c r="H139" s="24">
        <v>0</v>
      </c>
      <c r="I139" s="25">
        <v>0</v>
      </c>
      <c r="J139" s="24">
        <v>0</v>
      </c>
      <c r="K139" s="25">
        <v>0</v>
      </c>
      <c r="L139" s="24">
        <v>0</v>
      </c>
      <c r="M139" s="25">
        <v>0</v>
      </c>
      <c r="N139" s="24">
        <v>0</v>
      </c>
      <c r="O139" s="25">
        <v>0</v>
      </c>
      <c r="P139" s="24">
        <v>0</v>
      </c>
      <c r="Q139" s="25">
        <v>0</v>
      </c>
      <c r="R139" s="89">
        <f t="shared" si="5"/>
        <v>3</v>
      </c>
      <c r="S139" s="107">
        <f>R139*1</f>
        <v>3</v>
      </c>
      <c r="T139" s="13"/>
    </row>
    <row r="140" spans="1:20">
      <c r="A140" s="13">
        <v>135</v>
      </c>
      <c r="B140" s="14" t="s">
        <v>323</v>
      </c>
      <c r="C140" s="13" t="s">
        <v>26</v>
      </c>
      <c r="D140" s="13" t="s">
        <v>98</v>
      </c>
      <c r="E140" s="46" t="s">
        <v>102</v>
      </c>
      <c r="F140" s="82">
        <v>0</v>
      </c>
      <c r="G140" s="85">
        <v>2</v>
      </c>
      <c r="H140" s="24">
        <v>0</v>
      </c>
      <c r="I140" s="25">
        <v>0</v>
      </c>
      <c r="J140" s="24">
        <v>0</v>
      </c>
      <c r="K140" s="28" t="s">
        <v>338</v>
      </c>
      <c r="L140" s="24">
        <v>0</v>
      </c>
      <c r="M140" s="25">
        <v>0</v>
      </c>
      <c r="N140" s="24">
        <v>0</v>
      </c>
      <c r="O140" s="25">
        <v>0</v>
      </c>
      <c r="P140" s="24">
        <v>0</v>
      </c>
      <c r="Q140" s="25">
        <v>0</v>
      </c>
      <c r="R140" s="89">
        <f t="shared" si="5"/>
        <v>2</v>
      </c>
      <c r="S140" s="107">
        <f>(R140*12/11)</f>
        <v>2.1818181818181817</v>
      </c>
      <c r="T140" s="13"/>
    </row>
    <row r="141" spans="1:20">
      <c r="A141" s="13">
        <v>136</v>
      </c>
      <c r="B141" s="14" t="s">
        <v>312</v>
      </c>
      <c r="C141" s="13" t="s">
        <v>23</v>
      </c>
      <c r="D141" s="13" t="s">
        <v>99</v>
      </c>
      <c r="E141" s="46" t="s">
        <v>101</v>
      </c>
      <c r="F141" s="82">
        <v>2</v>
      </c>
      <c r="G141" s="85">
        <v>0</v>
      </c>
      <c r="H141" s="24">
        <v>0</v>
      </c>
      <c r="I141" s="25">
        <v>0</v>
      </c>
      <c r="J141" s="24">
        <v>0</v>
      </c>
      <c r="K141" s="25">
        <v>0</v>
      </c>
      <c r="L141" s="24">
        <v>0</v>
      </c>
      <c r="M141" s="25">
        <v>0</v>
      </c>
      <c r="N141" s="24">
        <v>0</v>
      </c>
      <c r="O141" s="25">
        <v>0</v>
      </c>
      <c r="P141" s="24">
        <v>0</v>
      </c>
      <c r="Q141" s="25">
        <v>0</v>
      </c>
      <c r="R141" s="89">
        <f t="shared" si="5"/>
        <v>2</v>
      </c>
      <c r="S141" s="107">
        <f>R141*1</f>
        <v>2</v>
      </c>
      <c r="T141" s="13"/>
    </row>
    <row r="142" spans="1:20">
      <c r="A142" s="13">
        <v>137</v>
      </c>
      <c r="B142" s="14" t="s">
        <v>187</v>
      </c>
      <c r="C142" s="13" t="s">
        <v>152</v>
      </c>
      <c r="D142" s="13" t="s">
        <v>19</v>
      </c>
      <c r="E142" s="46" t="s">
        <v>102</v>
      </c>
      <c r="F142" s="82">
        <v>0</v>
      </c>
      <c r="G142" s="85">
        <v>1</v>
      </c>
      <c r="H142" s="24">
        <v>0</v>
      </c>
      <c r="I142" s="25">
        <v>0</v>
      </c>
      <c r="J142" s="24">
        <v>0</v>
      </c>
      <c r="K142" s="28" t="s">
        <v>338</v>
      </c>
      <c r="L142" s="24">
        <v>0</v>
      </c>
      <c r="M142" s="25">
        <v>0</v>
      </c>
      <c r="N142" s="24">
        <v>0</v>
      </c>
      <c r="O142" s="25">
        <v>0</v>
      </c>
      <c r="P142" s="24">
        <v>0</v>
      </c>
      <c r="Q142" s="25">
        <v>0</v>
      </c>
      <c r="R142" s="89">
        <f t="shared" si="5"/>
        <v>1</v>
      </c>
      <c r="S142" s="107">
        <f>(R142*12/11)</f>
        <v>1.0909090909090908</v>
      </c>
      <c r="T142" s="13"/>
    </row>
    <row r="143" spans="1:20">
      <c r="A143" s="13">
        <v>138</v>
      </c>
      <c r="B143" s="14" t="s">
        <v>282</v>
      </c>
      <c r="C143" s="13" t="s">
        <v>152</v>
      </c>
      <c r="D143" s="13" t="s">
        <v>19</v>
      </c>
      <c r="E143" s="46" t="s">
        <v>102</v>
      </c>
      <c r="F143" s="82">
        <v>1</v>
      </c>
      <c r="G143" s="85">
        <v>0</v>
      </c>
      <c r="H143" s="24">
        <v>0</v>
      </c>
      <c r="I143" s="25">
        <v>0</v>
      </c>
      <c r="J143" s="24">
        <v>0</v>
      </c>
      <c r="K143" s="28" t="s">
        <v>338</v>
      </c>
      <c r="L143" s="24">
        <v>0</v>
      </c>
      <c r="M143" s="25">
        <v>0</v>
      </c>
      <c r="N143" s="24">
        <v>0</v>
      </c>
      <c r="O143" s="25">
        <v>0</v>
      </c>
      <c r="P143" s="24">
        <v>0</v>
      </c>
      <c r="Q143" s="25">
        <v>0</v>
      </c>
      <c r="R143" s="89">
        <f t="shared" si="5"/>
        <v>1</v>
      </c>
      <c r="S143" s="107">
        <f>(R143*12/11)</f>
        <v>1.0909090909090908</v>
      </c>
      <c r="T143" s="13"/>
    </row>
    <row r="144" spans="1:20">
      <c r="A144" s="13">
        <v>139</v>
      </c>
      <c r="B144" s="14" t="s">
        <v>482</v>
      </c>
      <c r="C144" s="13" t="s">
        <v>233</v>
      </c>
      <c r="D144" s="13" t="s">
        <v>20</v>
      </c>
      <c r="E144" s="46" t="s">
        <v>102</v>
      </c>
      <c r="F144" s="82">
        <v>0</v>
      </c>
      <c r="G144" s="85">
        <v>1</v>
      </c>
      <c r="H144" s="24">
        <v>0</v>
      </c>
      <c r="I144" s="25">
        <v>0</v>
      </c>
      <c r="J144" s="24">
        <v>0</v>
      </c>
      <c r="K144" s="28" t="s">
        <v>338</v>
      </c>
      <c r="L144" s="24">
        <v>0</v>
      </c>
      <c r="M144" s="25">
        <v>0</v>
      </c>
      <c r="N144" s="24">
        <v>0</v>
      </c>
      <c r="O144" s="25">
        <v>0</v>
      </c>
      <c r="P144" s="24">
        <v>0</v>
      </c>
      <c r="Q144" s="25">
        <v>0</v>
      </c>
      <c r="R144" s="89">
        <f t="shared" si="5"/>
        <v>1</v>
      </c>
      <c r="S144" s="107">
        <f>R144*12/11</f>
        <v>1.0909090909090908</v>
      </c>
      <c r="T144" s="13"/>
    </row>
    <row r="145" spans="1:23">
      <c r="A145" s="13">
        <v>140</v>
      </c>
      <c r="B145" s="14" t="s">
        <v>394</v>
      </c>
      <c r="C145" s="13" t="s">
        <v>24</v>
      </c>
      <c r="D145" s="13" t="s">
        <v>99</v>
      </c>
      <c r="E145" s="46" t="s">
        <v>101</v>
      </c>
      <c r="F145" s="82">
        <v>0</v>
      </c>
      <c r="G145" s="85">
        <v>0</v>
      </c>
      <c r="H145" s="24">
        <v>0</v>
      </c>
      <c r="I145" s="25">
        <v>0</v>
      </c>
      <c r="J145" s="24">
        <v>0</v>
      </c>
      <c r="K145" s="25">
        <v>0</v>
      </c>
      <c r="L145" s="24">
        <v>0</v>
      </c>
      <c r="M145" s="25">
        <v>0</v>
      </c>
      <c r="N145" s="24">
        <v>0</v>
      </c>
      <c r="O145" s="25">
        <v>1</v>
      </c>
      <c r="P145" s="24">
        <v>0</v>
      </c>
      <c r="Q145" s="25">
        <v>0</v>
      </c>
      <c r="R145" s="89">
        <f t="shared" si="5"/>
        <v>1</v>
      </c>
      <c r="S145" s="107">
        <f>R145*1</f>
        <v>1</v>
      </c>
      <c r="T145" s="13"/>
    </row>
    <row r="146" spans="1:23">
      <c r="A146" s="13"/>
      <c r="B146" s="14"/>
      <c r="C146" s="13"/>
      <c r="D146" s="13"/>
      <c r="E146" s="1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75"/>
      <c r="S146" s="106"/>
      <c r="T146" s="13"/>
    </row>
    <row r="147" spans="1:23">
      <c r="A147" s="13"/>
      <c r="B147" s="13"/>
      <c r="C147" s="13" t="s">
        <v>38</v>
      </c>
      <c r="D147" s="13"/>
      <c r="E147" s="13"/>
      <c r="F147" t="s">
        <v>428</v>
      </c>
      <c r="G147" s="13"/>
      <c r="H147" s="13" t="s">
        <v>211</v>
      </c>
      <c r="I147" s="13"/>
      <c r="J147" s="13" t="s">
        <v>263</v>
      </c>
      <c r="K147" s="13"/>
      <c r="L147" s="13" t="s">
        <v>419</v>
      </c>
      <c r="M147" s="71"/>
      <c r="N147" s="71" t="s">
        <v>375</v>
      </c>
      <c r="O147" s="71"/>
      <c r="P147" s="13" t="s">
        <v>447</v>
      </c>
      <c r="Q147" s="13"/>
      <c r="R147" s="15"/>
      <c r="S147" s="106"/>
      <c r="T147" s="13"/>
    </row>
    <row r="148" spans="1:23">
      <c r="A148" s="13"/>
      <c r="B148" s="13"/>
      <c r="C148" s="13"/>
      <c r="D148" s="13"/>
      <c r="E148" s="13"/>
      <c r="F148" s="13" t="s">
        <v>302</v>
      </c>
      <c r="G148" s="13"/>
      <c r="H148" s="13" t="s">
        <v>346</v>
      </c>
      <c r="I148" s="13"/>
      <c r="J148" s="13" t="s">
        <v>486</v>
      </c>
      <c r="K148" s="13"/>
      <c r="L148" s="13" t="s">
        <v>470</v>
      </c>
      <c r="M148" s="13"/>
      <c r="N148" s="13" t="s">
        <v>390</v>
      </c>
      <c r="O148" s="13"/>
      <c r="P148" s="13" t="s">
        <v>448</v>
      </c>
      <c r="Q148" s="13"/>
      <c r="R148" s="15"/>
      <c r="S148" s="106"/>
      <c r="T148" s="13"/>
    </row>
    <row r="149" spans="1:23">
      <c r="A149" s="13"/>
      <c r="B149" s="13"/>
      <c r="C149" s="13"/>
      <c r="D149" s="13"/>
      <c r="E149" s="13"/>
      <c r="F149" s="13" t="s">
        <v>334</v>
      </c>
      <c r="G149" s="13"/>
      <c r="H149" s="13" t="s">
        <v>459</v>
      </c>
      <c r="I149" s="13"/>
      <c r="J149" s="13"/>
      <c r="K149" s="13"/>
      <c r="L149" s="13" t="s">
        <v>479</v>
      </c>
      <c r="M149" s="13"/>
      <c r="N149" s="13" t="s">
        <v>403</v>
      </c>
      <c r="O149" s="13"/>
      <c r="P149" s="13"/>
      <c r="Q149" s="13"/>
      <c r="R149" s="15"/>
      <c r="S149" s="106"/>
      <c r="T149" s="46"/>
      <c r="U149" s="70"/>
      <c r="V149" s="70"/>
    </row>
    <row r="150" spans="1:2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72" t="s">
        <v>212</v>
      </c>
      <c r="S150" s="119" t="s">
        <v>487</v>
      </c>
      <c r="T150" s="46"/>
      <c r="U150" s="13"/>
      <c r="V150" s="13"/>
    </row>
    <row r="151" spans="1:23">
      <c r="A151" s="13"/>
      <c r="B151" s="13"/>
      <c r="C151" s="13" t="s">
        <v>39</v>
      </c>
      <c r="D151" s="13"/>
      <c r="E151" s="13"/>
      <c r="F151" s="13">
        <v>125</v>
      </c>
      <c r="G151" s="13"/>
      <c r="H151" s="13">
        <v>125</v>
      </c>
      <c r="I151" s="13"/>
      <c r="J151" s="13">
        <v>122</v>
      </c>
      <c r="K151" s="13"/>
      <c r="L151" s="13">
        <v>124</v>
      </c>
      <c r="M151" s="13"/>
      <c r="N151" s="13">
        <v>127</v>
      </c>
      <c r="O151" s="13"/>
      <c r="P151" s="13">
        <v>132</v>
      </c>
      <c r="Q151" s="13"/>
      <c r="R151" s="15"/>
      <c r="S151" s="106"/>
      <c r="T151" s="13"/>
      <c r="U151" s="13"/>
      <c r="V151" s="13"/>
    </row>
    <row r="152" spans="1:23">
      <c r="S152" s="106"/>
      <c r="T152" s="46"/>
      <c r="U152" s="13"/>
      <c r="V152" s="13"/>
      <c r="W152" s="9"/>
    </row>
    <row r="153" spans="1:23">
      <c r="B153" t="s">
        <v>337</v>
      </c>
    </row>
    <row r="154" spans="1:23">
      <c r="B154" t="s">
        <v>410</v>
      </c>
    </row>
    <row r="157" spans="1:23" ht="18.5">
      <c r="B157" s="1"/>
    </row>
    <row r="158" spans="1:23" ht="18.5">
      <c r="B158" s="1"/>
    </row>
    <row r="159" spans="1:23" ht="18.5">
      <c r="B159" s="1"/>
    </row>
    <row r="161" spans="2:13" ht="18.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8"/>
      <c r="M161" s="8"/>
    </row>
    <row r="162" spans="2:13" ht="18.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8"/>
      <c r="M162" s="8"/>
    </row>
    <row r="164" spans="2:13" ht="18.5">
      <c r="B164" s="1"/>
    </row>
    <row r="165" spans="2:13" ht="18.5">
      <c r="B165" s="1"/>
    </row>
  </sheetData>
  <sortState ref="B6:S145">
    <sortCondition descending="1" ref="S6:S145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9"/>
  <sheetViews>
    <sheetView zoomScaleNormal="100" workbookViewId="0">
      <pane ySplit="5" topLeftCell="A6" activePane="bottomLeft" state="frozen"/>
      <selection pane="bottomLeft" activeCell="S6" sqref="S6:S35"/>
    </sheetView>
  </sheetViews>
  <sheetFormatPr defaultRowHeight="14.5"/>
  <cols>
    <col min="1" max="1" width="3.81640625" customWidth="1"/>
    <col min="2" max="2" width="19.54296875" customWidth="1"/>
    <col min="3" max="3" width="13.36328125" customWidth="1"/>
    <col min="4" max="5" width="4.36328125" customWidth="1"/>
    <col min="6" max="6" width="5.453125" customWidth="1"/>
    <col min="7" max="7" width="6" customWidth="1"/>
    <col min="8" max="8" width="5.81640625" style="4" customWidth="1"/>
    <col min="9" max="9" width="5.81640625" customWidth="1"/>
    <col min="10" max="10" width="5.90625" customWidth="1"/>
    <col min="11" max="11" width="6.1796875" customWidth="1"/>
    <col min="12" max="12" width="7.08984375" style="9" customWidth="1"/>
    <col min="13" max="13" width="6.36328125" style="9" customWidth="1"/>
    <col min="14" max="14" width="6.90625" customWidth="1"/>
    <col min="15" max="15" width="7" customWidth="1"/>
    <col min="16" max="16" width="6.81640625" customWidth="1"/>
    <col min="17" max="17" width="7.453125" customWidth="1"/>
    <col min="19" max="19" width="14.6328125" style="99" customWidth="1"/>
  </cols>
  <sheetData>
    <row r="1" spans="1:24">
      <c r="A1" s="13" t="s">
        <v>131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24">
      <c r="A2" s="13"/>
      <c r="B2" s="13"/>
      <c r="C2" s="13"/>
      <c r="D2" s="13"/>
      <c r="F2" s="13" t="s">
        <v>358</v>
      </c>
      <c r="G2" s="13"/>
      <c r="H2" s="13" t="s">
        <v>357</v>
      </c>
      <c r="I2" s="13"/>
      <c r="J2" s="13" t="s">
        <v>414</v>
      </c>
      <c r="K2" s="13"/>
      <c r="L2" s="13" t="s">
        <v>422</v>
      </c>
      <c r="M2" s="13"/>
      <c r="N2" t="s">
        <v>382</v>
      </c>
      <c r="P2" s="13" t="s">
        <v>434</v>
      </c>
      <c r="Q2" s="13"/>
      <c r="R2" s="13"/>
    </row>
    <row r="3" spans="1:24">
      <c r="A3" s="13"/>
      <c r="B3" s="32"/>
      <c r="C3" s="32"/>
      <c r="D3" s="32"/>
      <c r="F3" s="32" t="s">
        <v>359</v>
      </c>
      <c r="G3" s="32"/>
      <c r="H3" s="32" t="s">
        <v>356</v>
      </c>
      <c r="I3" s="32"/>
      <c r="J3" s="32" t="s">
        <v>485</v>
      </c>
      <c r="K3" s="32"/>
      <c r="L3" s="13" t="s">
        <v>469</v>
      </c>
      <c r="M3" s="13"/>
      <c r="N3" t="s">
        <v>389</v>
      </c>
      <c r="P3" s="32" t="s">
        <v>446</v>
      </c>
      <c r="Q3" s="32"/>
      <c r="R3" s="13"/>
    </row>
    <row r="4" spans="1:24" ht="15" thickBot="1">
      <c r="A4" s="13"/>
      <c r="B4" s="32"/>
      <c r="C4" s="32"/>
      <c r="D4" s="32"/>
      <c r="E4" s="32"/>
      <c r="F4" s="32" t="s">
        <v>326</v>
      </c>
      <c r="G4" s="32"/>
      <c r="H4" s="32" t="s">
        <v>453</v>
      </c>
      <c r="I4" s="32"/>
      <c r="J4" s="32"/>
      <c r="K4" s="32"/>
      <c r="L4" s="13" t="s">
        <v>476</v>
      </c>
      <c r="M4" s="13"/>
      <c r="N4" s="44" t="s">
        <v>404</v>
      </c>
      <c r="O4" s="32"/>
      <c r="P4" s="32"/>
      <c r="Q4" s="32"/>
      <c r="R4" s="13"/>
    </row>
    <row r="5" spans="1:24" ht="15" thickBot="1">
      <c r="A5" s="46"/>
      <c r="B5" s="11" t="s">
        <v>32</v>
      </c>
      <c r="C5" s="12" t="s">
        <v>0</v>
      </c>
      <c r="D5" s="12" t="s">
        <v>37</v>
      </c>
      <c r="E5" s="66" t="s">
        <v>115</v>
      </c>
      <c r="F5" s="76" t="s">
        <v>234</v>
      </c>
      <c r="G5" s="84" t="s">
        <v>235</v>
      </c>
      <c r="H5" s="76" t="s">
        <v>236</v>
      </c>
      <c r="I5" s="84" t="s">
        <v>237</v>
      </c>
      <c r="J5" s="76" t="s">
        <v>238</v>
      </c>
      <c r="K5" s="84" t="s">
        <v>239</v>
      </c>
      <c r="L5" s="116" t="s">
        <v>240</v>
      </c>
      <c r="M5" s="117" t="s">
        <v>241</v>
      </c>
      <c r="N5" s="76" t="s">
        <v>242</v>
      </c>
      <c r="O5" s="84" t="s">
        <v>243</v>
      </c>
      <c r="P5" s="76" t="s">
        <v>244</v>
      </c>
      <c r="Q5" s="84" t="s">
        <v>245</v>
      </c>
      <c r="R5" s="15" t="s">
        <v>297</v>
      </c>
      <c r="S5" s="174" t="s">
        <v>415</v>
      </c>
    </row>
    <row r="6" spans="1:24">
      <c r="A6" s="132">
        <v>1</v>
      </c>
      <c r="B6" s="170" t="s">
        <v>118</v>
      </c>
      <c r="C6" s="132" t="s">
        <v>21</v>
      </c>
      <c r="D6" s="126" t="s">
        <v>98</v>
      </c>
      <c r="E6" s="132" t="s">
        <v>102</v>
      </c>
      <c r="F6" s="138">
        <v>26</v>
      </c>
      <c r="G6" s="139">
        <v>27</v>
      </c>
      <c r="H6" s="138">
        <v>29</v>
      </c>
      <c r="I6" s="139">
        <v>26</v>
      </c>
      <c r="J6" s="138">
        <v>29</v>
      </c>
      <c r="K6" s="137" t="s">
        <v>338</v>
      </c>
      <c r="L6" s="138">
        <v>30</v>
      </c>
      <c r="M6" s="139">
        <v>29</v>
      </c>
      <c r="N6" s="138">
        <v>30</v>
      </c>
      <c r="O6" s="139">
        <v>29</v>
      </c>
      <c r="P6" s="138">
        <v>30</v>
      </c>
      <c r="Q6" s="139">
        <v>30</v>
      </c>
      <c r="R6" s="132">
        <f t="shared" ref="R6:R37" si="0">SUM(F6:Q6)</f>
        <v>315</v>
      </c>
      <c r="S6" s="171">
        <f>R6*12/11</f>
        <v>343.63636363636363</v>
      </c>
      <c r="T6" s="168" t="s">
        <v>439</v>
      </c>
      <c r="U6" s="168"/>
      <c r="V6" s="168"/>
      <c r="W6" s="168"/>
    </row>
    <row r="7" spans="1:24">
      <c r="A7" s="132">
        <v>2</v>
      </c>
      <c r="B7" s="132" t="s">
        <v>170</v>
      </c>
      <c r="C7" s="132" t="s">
        <v>23</v>
      </c>
      <c r="D7" s="126" t="s">
        <v>99</v>
      </c>
      <c r="E7" s="132" t="s">
        <v>101</v>
      </c>
      <c r="F7" s="138">
        <v>30</v>
      </c>
      <c r="G7" s="139">
        <v>11</v>
      </c>
      <c r="H7" s="138">
        <v>30</v>
      </c>
      <c r="I7" s="139">
        <v>30</v>
      </c>
      <c r="J7" s="138">
        <v>30</v>
      </c>
      <c r="K7" s="139">
        <v>29</v>
      </c>
      <c r="L7" s="138">
        <v>30</v>
      </c>
      <c r="M7" s="139">
        <v>30</v>
      </c>
      <c r="N7" s="138">
        <v>30</v>
      </c>
      <c r="O7" s="139">
        <v>30</v>
      </c>
      <c r="P7" s="138">
        <v>30</v>
      </c>
      <c r="Q7" s="139">
        <v>28</v>
      </c>
      <c r="R7" s="132">
        <f t="shared" si="0"/>
        <v>338</v>
      </c>
      <c r="S7" s="171">
        <f>R7*1</f>
        <v>338</v>
      </c>
      <c r="T7" s="173" t="s">
        <v>440</v>
      </c>
      <c r="U7" s="173"/>
      <c r="V7" s="173"/>
      <c r="W7" s="173"/>
      <c r="X7" s="173"/>
    </row>
    <row r="8" spans="1:24">
      <c r="A8" s="132">
        <v>3</v>
      </c>
      <c r="B8" s="168" t="s">
        <v>84</v>
      </c>
      <c r="C8" s="132" t="s">
        <v>22</v>
      </c>
      <c r="D8" s="126" t="s">
        <v>98</v>
      </c>
      <c r="E8" s="132" t="s">
        <v>101</v>
      </c>
      <c r="F8" s="138">
        <v>28</v>
      </c>
      <c r="G8" s="139">
        <v>30</v>
      </c>
      <c r="H8" s="138">
        <v>30</v>
      </c>
      <c r="I8" s="139">
        <v>29</v>
      </c>
      <c r="J8" s="138">
        <v>29</v>
      </c>
      <c r="K8" s="139">
        <v>30</v>
      </c>
      <c r="L8" s="138">
        <v>28</v>
      </c>
      <c r="M8" s="139">
        <v>28</v>
      </c>
      <c r="N8" s="138">
        <v>25</v>
      </c>
      <c r="O8" s="139">
        <v>24</v>
      </c>
      <c r="P8" s="138">
        <v>28</v>
      </c>
      <c r="Q8" s="139">
        <v>27</v>
      </c>
      <c r="R8" s="132">
        <f t="shared" si="0"/>
        <v>336</v>
      </c>
      <c r="S8" s="171">
        <f>R8*1</f>
        <v>336</v>
      </c>
    </row>
    <row r="9" spans="1:24">
      <c r="A9" s="132">
        <v>4</v>
      </c>
      <c r="B9" s="132" t="s">
        <v>58</v>
      </c>
      <c r="C9" s="132" t="s">
        <v>9</v>
      </c>
      <c r="D9" s="126" t="s">
        <v>97</v>
      </c>
      <c r="E9" s="132" t="s">
        <v>101</v>
      </c>
      <c r="F9" s="138">
        <v>29</v>
      </c>
      <c r="G9" s="139">
        <v>30</v>
      </c>
      <c r="H9" s="138">
        <v>28</v>
      </c>
      <c r="I9" s="139">
        <v>27</v>
      </c>
      <c r="J9" s="138">
        <v>26</v>
      </c>
      <c r="K9" s="139">
        <v>26</v>
      </c>
      <c r="L9" s="138">
        <v>29</v>
      </c>
      <c r="M9" s="139">
        <v>30</v>
      </c>
      <c r="N9" s="138">
        <v>28</v>
      </c>
      <c r="O9" s="139">
        <v>29</v>
      </c>
      <c r="P9" s="138">
        <v>27</v>
      </c>
      <c r="Q9" s="139">
        <v>26</v>
      </c>
      <c r="R9" s="132">
        <f t="shared" si="0"/>
        <v>335</v>
      </c>
      <c r="S9" s="171">
        <f>R9*1</f>
        <v>335</v>
      </c>
    </row>
    <row r="10" spans="1:24">
      <c r="A10" s="132">
        <v>5</v>
      </c>
      <c r="B10" s="170" t="s">
        <v>41</v>
      </c>
      <c r="C10" s="132" t="s">
        <v>31</v>
      </c>
      <c r="D10" s="126" t="s">
        <v>19</v>
      </c>
      <c r="E10" s="132" t="s">
        <v>102</v>
      </c>
      <c r="F10" s="138">
        <v>27</v>
      </c>
      <c r="G10" s="139">
        <v>23</v>
      </c>
      <c r="H10" s="138">
        <v>28</v>
      </c>
      <c r="I10" s="139">
        <v>27</v>
      </c>
      <c r="J10" s="138">
        <v>26</v>
      </c>
      <c r="K10" s="137" t="s">
        <v>338</v>
      </c>
      <c r="L10" s="138">
        <v>27</v>
      </c>
      <c r="M10" s="139">
        <v>27</v>
      </c>
      <c r="N10" s="138">
        <v>30</v>
      </c>
      <c r="O10" s="139">
        <v>27</v>
      </c>
      <c r="P10" s="138">
        <v>26</v>
      </c>
      <c r="Q10" s="139">
        <v>25</v>
      </c>
      <c r="R10" s="132">
        <f t="shared" si="0"/>
        <v>293</v>
      </c>
      <c r="S10" s="171">
        <f>R10*12/11</f>
        <v>319.63636363636363</v>
      </c>
    </row>
    <row r="11" spans="1:24">
      <c r="A11" s="132">
        <v>6</v>
      </c>
      <c r="B11" s="132" t="s">
        <v>47</v>
      </c>
      <c r="C11" s="132" t="s">
        <v>21</v>
      </c>
      <c r="D11" s="132" t="s">
        <v>98</v>
      </c>
      <c r="E11" s="132" t="s">
        <v>102</v>
      </c>
      <c r="F11" s="138">
        <v>29</v>
      </c>
      <c r="G11" s="139">
        <v>29</v>
      </c>
      <c r="H11" s="138">
        <v>27</v>
      </c>
      <c r="I11" s="139">
        <v>30</v>
      </c>
      <c r="J11" s="138">
        <v>0</v>
      </c>
      <c r="K11" s="137" t="s">
        <v>338</v>
      </c>
      <c r="L11" s="138">
        <v>29</v>
      </c>
      <c r="M11" s="139">
        <v>30</v>
      </c>
      <c r="N11" s="138">
        <v>26</v>
      </c>
      <c r="O11" s="139">
        <v>30</v>
      </c>
      <c r="P11" s="138">
        <v>29</v>
      </c>
      <c r="Q11" s="139">
        <v>29</v>
      </c>
      <c r="R11" s="132">
        <f t="shared" si="0"/>
        <v>288</v>
      </c>
      <c r="S11" s="171">
        <f>R11*12/11</f>
        <v>314.18181818181819</v>
      </c>
    </row>
    <row r="12" spans="1:24">
      <c r="A12" s="132">
        <v>7</v>
      </c>
      <c r="B12" s="132" t="s">
        <v>40</v>
      </c>
      <c r="C12" s="132" t="s">
        <v>21</v>
      </c>
      <c r="D12" s="132" t="s">
        <v>98</v>
      </c>
      <c r="E12" s="132" t="s">
        <v>102</v>
      </c>
      <c r="F12" s="138">
        <v>25</v>
      </c>
      <c r="G12" s="139">
        <v>25</v>
      </c>
      <c r="H12" s="138">
        <v>26</v>
      </c>
      <c r="I12" s="139">
        <v>24</v>
      </c>
      <c r="J12" s="138">
        <v>27</v>
      </c>
      <c r="K12" s="137" t="s">
        <v>338</v>
      </c>
      <c r="L12" s="138">
        <v>26</v>
      </c>
      <c r="M12" s="139">
        <v>25</v>
      </c>
      <c r="N12" s="138">
        <v>29</v>
      </c>
      <c r="O12" s="139">
        <v>26</v>
      </c>
      <c r="P12" s="138">
        <v>27</v>
      </c>
      <c r="Q12" s="139">
        <v>26</v>
      </c>
      <c r="R12" s="132">
        <f t="shared" si="0"/>
        <v>286</v>
      </c>
      <c r="S12" s="171">
        <f>R12*12/11</f>
        <v>312</v>
      </c>
    </row>
    <row r="13" spans="1:24">
      <c r="A13" s="132">
        <v>8</v>
      </c>
      <c r="B13" s="170" t="s">
        <v>119</v>
      </c>
      <c r="C13" s="132" t="s">
        <v>25</v>
      </c>
      <c r="D13" s="132" t="s">
        <v>30</v>
      </c>
      <c r="E13" s="132" t="s">
        <v>102</v>
      </c>
      <c r="F13" s="138">
        <v>30</v>
      </c>
      <c r="G13" s="139">
        <v>30</v>
      </c>
      <c r="H13" s="138">
        <v>29</v>
      </c>
      <c r="I13" s="139">
        <v>30</v>
      </c>
      <c r="J13" s="138">
        <v>0</v>
      </c>
      <c r="K13" s="137" t="s">
        <v>338</v>
      </c>
      <c r="L13" s="138">
        <v>26</v>
      </c>
      <c r="M13" s="139">
        <v>28</v>
      </c>
      <c r="N13" s="138">
        <v>28</v>
      </c>
      <c r="O13" s="139">
        <v>28</v>
      </c>
      <c r="P13" s="138">
        <v>28</v>
      </c>
      <c r="Q13" s="139">
        <v>28</v>
      </c>
      <c r="R13" s="132">
        <f t="shared" si="0"/>
        <v>285</v>
      </c>
      <c r="S13" s="171">
        <f>R13*12/11</f>
        <v>310.90909090909093</v>
      </c>
    </row>
    <row r="14" spans="1:24">
      <c r="A14" s="132">
        <v>9</v>
      </c>
      <c r="B14" s="170" t="s">
        <v>169</v>
      </c>
      <c r="C14" s="132" t="s">
        <v>25</v>
      </c>
      <c r="D14" s="132" t="s">
        <v>30</v>
      </c>
      <c r="E14" s="132" t="s">
        <v>102</v>
      </c>
      <c r="F14" s="138">
        <v>29</v>
      </c>
      <c r="G14" s="139">
        <v>29</v>
      </c>
      <c r="H14" s="138">
        <v>29</v>
      </c>
      <c r="I14" s="139">
        <v>28</v>
      </c>
      <c r="J14" s="138">
        <v>30</v>
      </c>
      <c r="K14" s="137" t="s">
        <v>338</v>
      </c>
      <c r="L14" s="138">
        <v>29</v>
      </c>
      <c r="M14" s="139">
        <v>29</v>
      </c>
      <c r="N14" s="138">
        <v>27</v>
      </c>
      <c r="O14" s="139">
        <v>27</v>
      </c>
      <c r="P14" s="138">
        <v>0</v>
      </c>
      <c r="Q14" s="139">
        <v>27</v>
      </c>
      <c r="R14" s="132">
        <f t="shared" si="0"/>
        <v>284</v>
      </c>
      <c r="S14" s="171">
        <f>R14*12/11</f>
        <v>309.81818181818181</v>
      </c>
    </row>
    <row r="15" spans="1:24">
      <c r="A15" s="132">
        <v>10</v>
      </c>
      <c r="B15" s="132" t="s">
        <v>61</v>
      </c>
      <c r="C15" s="132" t="s">
        <v>23</v>
      </c>
      <c r="D15" s="132" t="s">
        <v>99</v>
      </c>
      <c r="E15" s="132" t="s">
        <v>101</v>
      </c>
      <c r="F15" s="138">
        <v>28</v>
      </c>
      <c r="G15" s="139">
        <v>29</v>
      </c>
      <c r="H15" s="138">
        <v>29</v>
      </c>
      <c r="I15" s="139">
        <v>29</v>
      </c>
      <c r="J15" s="138">
        <v>23</v>
      </c>
      <c r="K15" s="139">
        <v>17</v>
      </c>
      <c r="L15" s="138">
        <v>28</v>
      </c>
      <c r="M15" s="139">
        <v>24</v>
      </c>
      <c r="N15" s="138">
        <v>28</v>
      </c>
      <c r="O15" s="139">
        <v>27</v>
      </c>
      <c r="P15" s="138">
        <v>24</v>
      </c>
      <c r="Q15" s="139">
        <v>23</v>
      </c>
      <c r="R15" s="132">
        <f t="shared" si="0"/>
        <v>309</v>
      </c>
      <c r="S15" s="171">
        <f>R15*1</f>
        <v>309</v>
      </c>
    </row>
    <row r="16" spans="1:24">
      <c r="A16" s="132">
        <v>11</v>
      </c>
      <c r="B16" s="132" t="s">
        <v>78</v>
      </c>
      <c r="C16" s="132" t="s">
        <v>22</v>
      </c>
      <c r="D16" s="132" t="s">
        <v>98</v>
      </c>
      <c r="E16" s="132" t="s">
        <v>101</v>
      </c>
      <c r="F16" s="138">
        <v>30</v>
      </c>
      <c r="G16" s="139">
        <v>28</v>
      </c>
      <c r="H16" s="138">
        <v>0</v>
      </c>
      <c r="I16" s="139">
        <v>28</v>
      </c>
      <c r="J16" s="138">
        <v>28</v>
      </c>
      <c r="K16" s="139">
        <v>27</v>
      </c>
      <c r="L16" s="138">
        <v>25</v>
      </c>
      <c r="M16" s="139">
        <v>26</v>
      </c>
      <c r="N16" s="138">
        <v>23</v>
      </c>
      <c r="O16" s="139">
        <v>26</v>
      </c>
      <c r="P16" s="138">
        <v>29</v>
      </c>
      <c r="Q16" s="139">
        <v>29</v>
      </c>
      <c r="R16" s="132">
        <f t="shared" si="0"/>
        <v>299</v>
      </c>
      <c r="S16" s="171">
        <f>R16*1</f>
        <v>299</v>
      </c>
    </row>
    <row r="17" spans="1:19">
      <c r="A17" s="132">
        <v>12</v>
      </c>
      <c r="B17" s="172" t="s">
        <v>188</v>
      </c>
      <c r="C17" s="132" t="s">
        <v>29</v>
      </c>
      <c r="D17" s="132" t="s">
        <v>99</v>
      </c>
      <c r="E17" s="132" t="s">
        <v>101</v>
      </c>
      <c r="F17" s="138">
        <v>20</v>
      </c>
      <c r="G17" s="139">
        <v>24</v>
      </c>
      <c r="H17" s="138">
        <v>27</v>
      </c>
      <c r="I17" s="139">
        <v>28</v>
      </c>
      <c r="J17" s="138">
        <v>25</v>
      </c>
      <c r="K17" s="139">
        <v>25</v>
      </c>
      <c r="L17" s="138">
        <v>25</v>
      </c>
      <c r="M17" s="139">
        <v>25</v>
      </c>
      <c r="N17" s="138">
        <v>27</v>
      </c>
      <c r="O17" s="139">
        <v>26</v>
      </c>
      <c r="P17" s="138">
        <v>22</v>
      </c>
      <c r="Q17" s="139">
        <v>25</v>
      </c>
      <c r="R17" s="132">
        <f t="shared" si="0"/>
        <v>299</v>
      </c>
      <c r="S17" s="171">
        <f>R17*1</f>
        <v>299</v>
      </c>
    </row>
    <row r="18" spans="1:19">
      <c r="A18" s="132">
        <v>13</v>
      </c>
      <c r="B18" s="170" t="s">
        <v>77</v>
      </c>
      <c r="C18" s="132" t="s">
        <v>11</v>
      </c>
      <c r="D18" s="132" t="s">
        <v>30</v>
      </c>
      <c r="E18" s="132" t="s">
        <v>102</v>
      </c>
      <c r="F18" s="138">
        <v>26</v>
      </c>
      <c r="G18" s="139">
        <v>26</v>
      </c>
      <c r="H18" s="138">
        <v>25</v>
      </c>
      <c r="I18" s="139">
        <v>24</v>
      </c>
      <c r="J18" s="138">
        <v>25</v>
      </c>
      <c r="K18" s="137" t="s">
        <v>338</v>
      </c>
      <c r="L18" s="138">
        <v>21</v>
      </c>
      <c r="M18" s="139">
        <v>27</v>
      </c>
      <c r="N18" s="138">
        <v>22</v>
      </c>
      <c r="O18" s="139">
        <v>22</v>
      </c>
      <c r="P18" s="138">
        <v>24</v>
      </c>
      <c r="Q18" s="139">
        <v>24</v>
      </c>
      <c r="R18" s="132">
        <f t="shared" si="0"/>
        <v>266</v>
      </c>
      <c r="S18" s="171">
        <f>R18*12/11</f>
        <v>290.18181818181819</v>
      </c>
    </row>
    <row r="19" spans="1:19">
      <c r="A19" s="132">
        <v>14</v>
      </c>
      <c r="B19" s="132" t="s">
        <v>268</v>
      </c>
      <c r="C19" s="132" t="s">
        <v>233</v>
      </c>
      <c r="D19" s="132" t="s">
        <v>20</v>
      </c>
      <c r="E19" s="132" t="s">
        <v>102</v>
      </c>
      <c r="F19" s="138">
        <v>27</v>
      </c>
      <c r="G19" s="139">
        <v>0</v>
      </c>
      <c r="H19" s="138">
        <v>30</v>
      </c>
      <c r="I19" s="139">
        <v>29</v>
      </c>
      <c r="J19" s="138">
        <v>15</v>
      </c>
      <c r="K19" s="137" t="s">
        <v>338</v>
      </c>
      <c r="L19" s="138">
        <v>30</v>
      </c>
      <c r="M19" s="139">
        <v>29</v>
      </c>
      <c r="N19" s="138">
        <v>29</v>
      </c>
      <c r="O19" s="139">
        <v>28</v>
      </c>
      <c r="P19" s="138">
        <v>25</v>
      </c>
      <c r="Q19" s="139">
        <v>23</v>
      </c>
      <c r="R19" s="132">
        <f t="shared" si="0"/>
        <v>265</v>
      </c>
      <c r="S19" s="171">
        <f>R19*12/11</f>
        <v>289.09090909090907</v>
      </c>
    </row>
    <row r="20" spans="1:19">
      <c r="A20" s="132">
        <v>15</v>
      </c>
      <c r="B20" s="170" t="s">
        <v>60</v>
      </c>
      <c r="C20" s="132" t="s">
        <v>17</v>
      </c>
      <c r="D20" s="132" t="s">
        <v>30</v>
      </c>
      <c r="E20" s="132" t="s">
        <v>101</v>
      </c>
      <c r="F20" s="138">
        <v>28</v>
      </c>
      <c r="G20" s="139">
        <v>28</v>
      </c>
      <c r="H20" s="138">
        <v>27</v>
      </c>
      <c r="I20" s="139">
        <v>27</v>
      </c>
      <c r="J20" s="138">
        <v>27</v>
      </c>
      <c r="K20" s="139">
        <v>28</v>
      </c>
      <c r="L20" s="138">
        <v>0</v>
      </c>
      <c r="M20" s="139">
        <v>0</v>
      </c>
      <c r="N20" s="138">
        <v>24</v>
      </c>
      <c r="O20" s="139">
        <v>23</v>
      </c>
      <c r="P20" s="138">
        <v>26</v>
      </c>
      <c r="Q20" s="139">
        <v>24</v>
      </c>
      <c r="R20" s="132">
        <f t="shared" si="0"/>
        <v>262</v>
      </c>
      <c r="S20" s="171">
        <f>R20*1</f>
        <v>262</v>
      </c>
    </row>
    <row r="21" spans="1:19">
      <c r="A21" s="132">
        <v>16</v>
      </c>
      <c r="B21" s="170" t="s">
        <v>48</v>
      </c>
      <c r="C21" s="132" t="s">
        <v>43</v>
      </c>
      <c r="D21" s="132" t="s">
        <v>20</v>
      </c>
      <c r="E21" s="132" t="s">
        <v>102</v>
      </c>
      <c r="F21" s="138">
        <v>0</v>
      </c>
      <c r="G21" s="139">
        <v>26</v>
      </c>
      <c r="H21" s="138">
        <v>26</v>
      </c>
      <c r="I21" s="139">
        <v>26</v>
      </c>
      <c r="J21" s="138">
        <v>28</v>
      </c>
      <c r="K21" s="137" t="s">
        <v>338</v>
      </c>
      <c r="L21" s="138">
        <v>24</v>
      </c>
      <c r="M21" s="139">
        <v>28</v>
      </c>
      <c r="N21" s="138">
        <v>0</v>
      </c>
      <c r="O21" s="139">
        <v>29</v>
      </c>
      <c r="P21" s="138">
        <v>23</v>
      </c>
      <c r="Q21" s="139">
        <v>22</v>
      </c>
      <c r="R21" s="132">
        <f t="shared" si="0"/>
        <v>232</v>
      </c>
      <c r="S21" s="171">
        <f>R21*12/11</f>
        <v>253.09090909090909</v>
      </c>
    </row>
    <row r="22" spans="1:19">
      <c r="A22" s="132">
        <v>17</v>
      </c>
      <c r="B22" s="170" t="s">
        <v>120</v>
      </c>
      <c r="C22" s="132" t="s">
        <v>16</v>
      </c>
      <c r="D22" s="132" t="s">
        <v>20</v>
      </c>
      <c r="E22" s="132" t="s">
        <v>102</v>
      </c>
      <c r="F22" s="138">
        <v>23</v>
      </c>
      <c r="G22" s="139">
        <v>22</v>
      </c>
      <c r="H22" s="138">
        <v>23</v>
      </c>
      <c r="I22" s="139">
        <v>20</v>
      </c>
      <c r="J22" s="138">
        <v>23</v>
      </c>
      <c r="K22" s="137" t="s">
        <v>338</v>
      </c>
      <c r="L22" s="138">
        <v>17</v>
      </c>
      <c r="M22" s="139">
        <v>21</v>
      </c>
      <c r="N22" s="138">
        <v>22</v>
      </c>
      <c r="O22" s="139">
        <v>22</v>
      </c>
      <c r="P22" s="138">
        <v>20</v>
      </c>
      <c r="Q22" s="139">
        <v>19</v>
      </c>
      <c r="R22" s="132">
        <f t="shared" si="0"/>
        <v>232</v>
      </c>
      <c r="S22" s="171">
        <f>R22*12/11</f>
        <v>253.09090909090909</v>
      </c>
    </row>
    <row r="23" spans="1:19">
      <c r="A23" s="132">
        <v>18</v>
      </c>
      <c r="B23" s="132" t="s">
        <v>92</v>
      </c>
      <c r="C23" s="132" t="s">
        <v>44</v>
      </c>
      <c r="D23" s="132" t="s">
        <v>97</v>
      </c>
      <c r="E23" s="132" t="s">
        <v>101</v>
      </c>
      <c r="F23" s="138">
        <v>0</v>
      </c>
      <c r="G23" s="139">
        <v>28</v>
      </c>
      <c r="H23" s="138">
        <v>25</v>
      </c>
      <c r="I23" s="139">
        <v>25</v>
      </c>
      <c r="J23" s="138">
        <v>0</v>
      </c>
      <c r="K23" s="139">
        <v>20</v>
      </c>
      <c r="L23" s="138">
        <v>10</v>
      </c>
      <c r="M23" s="139">
        <v>27</v>
      </c>
      <c r="N23" s="138">
        <v>29</v>
      </c>
      <c r="O23" s="139">
        <v>30</v>
      </c>
      <c r="P23" s="138">
        <v>25</v>
      </c>
      <c r="Q23" s="139">
        <v>30</v>
      </c>
      <c r="R23" s="132">
        <f t="shared" si="0"/>
        <v>249</v>
      </c>
      <c r="S23" s="171">
        <f>R23*1</f>
        <v>249</v>
      </c>
    </row>
    <row r="24" spans="1:19">
      <c r="A24" s="132">
        <v>19</v>
      </c>
      <c r="B24" s="170" t="s">
        <v>266</v>
      </c>
      <c r="C24" s="132" t="s">
        <v>43</v>
      </c>
      <c r="D24" s="132" t="s">
        <v>20</v>
      </c>
      <c r="E24" s="132" t="s">
        <v>102</v>
      </c>
      <c r="F24" s="138">
        <v>24</v>
      </c>
      <c r="G24" s="139">
        <v>21</v>
      </c>
      <c r="H24" s="138">
        <v>16</v>
      </c>
      <c r="I24" s="139">
        <v>19</v>
      </c>
      <c r="J24" s="138">
        <v>22</v>
      </c>
      <c r="K24" s="137" t="s">
        <v>338</v>
      </c>
      <c r="L24" s="138">
        <v>19</v>
      </c>
      <c r="M24" s="139">
        <v>15</v>
      </c>
      <c r="N24" s="138">
        <v>24</v>
      </c>
      <c r="O24" s="139">
        <v>23</v>
      </c>
      <c r="P24" s="138">
        <v>22</v>
      </c>
      <c r="Q24" s="139">
        <v>18</v>
      </c>
      <c r="R24" s="132">
        <f t="shared" si="0"/>
        <v>223</v>
      </c>
      <c r="S24" s="171">
        <f>R24*12/11</f>
        <v>243.27272727272728</v>
      </c>
    </row>
    <row r="25" spans="1:19">
      <c r="A25" s="132">
        <v>20</v>
      </c>
      <c r="B25" s="132" t="s">
        <v>191</v>
      </c>
      <c r="C25" s="132" t="s">
        <v>14</v>
      </c>
      <c r="D25" s="132" t="s">
        <v>20</v>
      </c>
      <c r="E25" s="132" t="s">
        <v>101</v>
      </c>
      <c r="F25" s="138">
        <v>0</v>
      </c>
      <c r="G25" s="139">
        <v>24</v>
      </c>
      <c r="H25" s="138">
        <v>21</v>
      </c>
      <c r="I25" s="139">
        <v>21</v>
      </c>
      <c r="J25" s="138">
        <v>18</v>
      </c>
      <c r="K25" s="139">
        <v>21</v>
      </c>
      <c r="L25" s="138">
        <v>27</v>
      </c>
      <c r="M25" s="139">
        <v>22</v>
      </c>
      <c r="N25" s="138">
        <v>26</v>
      </c>
      <c r="O25" s="139">
        <v>24</v>
      </c>
      <c r="P25" s="138">
        <v>20</v>
      </c>
      <c r="Q25" s="139">
        <v>16</v>
      </c>
      <c r="R25" s="132">
        <f t="shared" si="0"/>
        <v>240</v>
      </c>
      <c r="S25" s="171">
        <f>R25*1</f>
        <v>240</v>
      </c>
    </row>
    <row r="26" spans="1:19">
      <c r="A26" s="132">
        <v>21</v>
      </c>
      <c r="B26" s="170" t="s">
        <v>79</v>
      </c>
      <c r="C26" s="132" t="s">
        <v>31</v>
      </c>
      <c r="D26" s="132" t="s">
        <v>19</v>
      </c>
      <c r="E26" s="132" t="s">
        <v>102</v>
      </c>
      <c r="F26" s="138">
        <v>24</v>
      </c>
      <c r="G26" s="139">
        <v>25</v>
      </c>
      <c r="H26" s="138">
        <v>26</v>
      </c>
      <c r="I26" s="139">
        <v>22</v>
      </c>
      <c r="J26" s="138">
        <v>3</v>
      </c>
      <c r="K26" s="137" t="s">
        <v>338</v>
      </c>
      <c r="L26" s="138">
        <v>18</v>
      </c>
      <c r="M26" s="139">
        <v>17</v>
      </c>
      <c r="N26" s="138">
        <v>21</v>
      </c>
      <c r="O26" s="139">
        <v>19</v>
      </c>
      <c r="P26" s="138">
        <v>21</v>
      </c>
      <c r="Q26" s="139">
        <v>21</v>
      </c>
      <c r="R26" s="132">
        <f t="shared" si="0"/>
        <v>217</v>
      </c>
      <c r="S26" s="171">
        <f>R26*12/11</f>
        <v>236.72727272727272</v>
      </c>
    </row>
    <row r="27" spans="1:19">
      <c r="A27" s="132">
        <v>22</v>
      </c>
      <c r="B27" s="170" t="s">
        <v>265</v>
      </c>
      <c r="C27" s="132" t="s">
        <v>11</v>
      </c>
      <c r="D27" s="132" t="s">
        <v>30</v>
      </c>
      <c r="E27" s="132" t="s">
        <v>102</v>
      </c>
      <c r="F27" s="138">
        <v>25</v>
      </c>
      <c r="G27" s="139">
        <v>27</v>
      </c>
      <c r="H27" s="138">
        <v>24</v>
      </c>
      <c r="I27" s="139">
        <v>23</v>
      </c>
      <c r="J27" s="138">
        <v>24</v>
      </c>
      <c r="K27" s="137" t="s">
        <v>338</v>
      </c>
      <c r="L27" s="138">
        <v>27</v>
      </c>
      <c r="M27" s="139">
        <v>26</v>
      </c>
      <c r="N27" s="138">
        <v>21</v>
      </c>
      <c r="O27" s="139">
        <v>20</v>
      </c>
      <c r="P27" s="138">
        <v>0</v>
      </c>
      <c r="Q27" s="139">
        <v>0</v>
      </c>
      <c r="R27" s="132">
        <f t="shared" si="0"/>
        <v>217</v>
      </c>
      <c r="S27" s="171">
        <f>R27*12/11</f>
        <v>236.72727272727272</v>
      </c>
    </row>
    <row r="28" spans="1:19">
      <c r="A28" s="132">
        <v>23</v>
      </c>
      <c r="B28" s="132" t="s">
        <v>314</v>
      </c>
      <c r="C28" s="132" t="s">
        <v>23</v>
      </c>
      <c r="D28" s="132" t="s">
        <v>99</v>
      </c>
      <c r="E28" s="132" t="s">
        <v>101</v>
      </c>
      <c r="F28" s="138">
        <v>26</v>
      </c>
      <c r="G28" s="139">
        <v>20</v>
      </c>
      <c r="H28" s="138">
        <v>20</v>
      </c>
      <c r="I28" s="139">
        <v>26</v>
      </c>
      <c r="J28" s="138">
        <v>21</v>
      </c>
      <c r="K28" s="139">
        <v>23</v>
      </c>
      <c r="L28" s="138">
        <v>24</v>
      </c>
      <c r="M28" s="139">
        <v>22</v>
      </c>
      <c r="N28" s="138">
        <v>16</v>
      </c>
      <c r="O28" s="139">
        <v>17</v>
      </c>
      <c r="P28" s="138">
        <v>8</v>
      </c>
      <c r="Q28" s="139">
        <v>4</v>
      </c>
      <c r="R28" s="132">
        <f t="shared" si="0"/>
        <v>227</v>
      </c>
      <c r="S28" s="171">
        <f>R28*1</f>
        <v>227</v>
      </c>
    </row>
    <row r="29" spans="1:19">
      <c r="A29" s="132">
        <v>24</v>
      </c>
      <c r="B29" s="132" t="s">
        <v>95</v>
      </c>
      <c r="C29" s="132" t="s">
        <v>9</v>
      </c>
      <c r="D29" s="132" t="s">
        <v>97</v>
      </c>
      <c r="E29" s="132" t="s">
        <v>101</v>
      </c>
      <c r="F29" s="138">
        <v>25</v>
      </c>
      <c r="G29" s="139">
        <v>26</v>
      </c>
      <c r="H29" s="138">
        <v>19</v>
      </c>
      <c r="I29" s="139">
        <v>19</v>
      </c>
      <c r="J29" s="138">
        <v>24</v>
      </c>
      <c r="K29" s="139">
        <v>24</v>
      </c>
      <c r="L29" s="138">
        <v>16</v>
      </c>
      <c r="M29" s="139">
        <v>14</v>
      </c>
      <c r="N29" s="138">
        <v>15</v>
      </c>
      <c r="O29" s="139">
        <v>17</v>
      </c>
      <c r="P29" s="138">
        <v>10</v>
      </c>
      <c r="Q29" s="139">
        <v>9</v>
      </c>
      <c r="R29" s="132">
        <f t="shared" si="0"/>
        <v>218</v>
      </c>
      <c r="S29" s="171">
        <f>R29*1</f>
        <v>218</v>
      </c>
    </row>
    <row r="30" spans="1:19">
      <c r="A30" s="132">
        <v>25</v>
      </c>
      <c r="B30" s="132" t="s">
        <v>127</v>
      </c>
      <c r="C30" s="132" t="s">
        <v>42</v>
      </c>
      <c r="D30" s="132" t="s">
        <v>97</v>
      </c>
      <c r="E30" s="132" t="s">
        <v>101</v>
      </c>
      <c r="F30" s="138">
        <v>0</v>
      </c>
      <c r="G30" s="139">
        <v>16</v>
      </c>
      <c r="H30" s="138">
        <v>24</v>
      </c>
      <c r="I30" s="139">
        <v>22</v>
      </c>
      <c r="J30" s="138">
        <v>22</v>
      </c>
      <c r="K30" s="139">
        <v>3</v>
      </c>
      <c r="L30" s="138">
        <v>26</v>
      </c>
      <c r="M30" s="139">
        <v>25</v>
      </c>
      <c r="N30" s="138">
        <v>22</v>
      </c>
      <c r="O30" s="139">
        <v>15</v>
      </c>
      <c r="P30" s="138">
        <v>18</v>
      </c>
      <c r="Q30" s="139">
        <v>22</v>
      </c>
      <c r="R30" s="132">
        <f t="shared" si="0"/>
        <v>215</v>
      </c>
      <c r="S30" s="171">
        <f>R30*1</f>
        <v>215</v>
      </c>
    </row>
    <row r="31" spans="1:19">
      <c r="A31" s="132">
        <v>26</v>
      </c>
      <c r="B31" s="132" t="s">
        <v>126</v>
      </c>
      <c r="C31" s="132" t="s">
        <v>9</v>
      </c>
      <c r="D31" s="132" t="s">
        <v>97</v>
      </c>
      <c r="E31" s="132" t="s">
        <v>101</v>
      </c>
      <c r="F31" s="138">
        <v>15</v>
      </c>
      <c r="G31" s="139">
        <v>23</v>
      </c>
      <c r="H31" s="138">
        <v>15</v>
      </c>
      <c r="I31" s="139">
        <v>15</v>
      </c>
      <c r="J31" s="138">
        <v>13</v>
      </c>
      <c r="K31" s="139">
        <v>8</v>
      </c>
      <c r="L31" s="138">
        <v>28</v>
      </c>
      <c r="M31" s="139">
        <v>24</v>
      </c>
      <c r="N31" s="138">
        <v>21</v>
      </c>
      <c r="O31" s="139">
        <v>26</v>
      </c>
      <c r="P31" s="138">
        <v>13</v>
      </c>
      <c r="Q31" s="139">
        <v>13</v>
      </c>
      <c r="R31" s="132">
        <f t="shared" si="0"/>
        <v>214</v>
      </c>
      <c r="S31" s="171">
        <f>R31*1</f>
        <v>214</v>
      </c>
    </row>
    <row r="32" spans="1:19">
      <c r="A32" s="132">
        <v>27</v>
      </c>
      <c r="B32" s="132" t="s">
        <v>90</v>
      </c>
      <c r="C32" s="132" t="s">
        <v>14</v>
      </c>
      <c r="D32" s="132" t="s">
        <v>20</v>
      </c>
      <c r="E32" s="132" t="s">
        <v>101</v>
      </c>
      <c r="F32" s="138">
        <v>22</v>
      </c>
      <c r="G32" s="139">
        <v>20</v>
      </c>
      <c r="H32" s="138">
        <v>22</v>
      </c>
      <c r="I32" s="139">
        <v>22</v>
      </c>
      <c r="J32" s="138">
        <v>20</v>
      </c>
      <c r="K32" s="139">
        <v>22</v>
      </c>
      <c r="L32" s="138">
        <v>15</v>
      </c>
      <c r="M32" s="139">
        <v>11</v>
      </c>
      <c r="N32" s="138">
        <v>19</v>
      </c>
      <c r="O32" s="139">
        <v>21</v>
      </c>
      <c r="P32" s="138">
        <v>11</v>
      </c>
      <c r="Q32" s="139">
        <v>8</v>
      </c>
      <c r="R32" s="132">
        <f t="shared" si="0"/>
        <v>213</v>
      </c>
      <c r="S32" s="171">
        <f>R32*1</f>
        <v>213</v>
      </c>
    </row>
    <row r="33" spans="1:19">
      <c r="A33" s="132">
        <v>28</v>
      </c>
      <c r="B33" s="170" t="s">
        <v>141</v>
      </c>
      <c r="C33" s="132" t="s">
        <v>31</v>
      </c>
      <c r="D33" s="132" t="s">
        <v>19</v>
      </c>
      <c r="E33" s="132" t="s">
        <v>102</v>
      </c>
      <c r="F33" s="138">
        <v>23</v>
      </c>
      <c r="G33" s="139">
        <v>24</v>
      </c>
      <c r="H33" s="138">
        <v>22</v>
      </c>
      <c r="I33" s="139">
        <v>18</v>
      </c>
      <c r="J33" s="138">
        <v>0</v>
      </c>
      <c r="K33" s="137" t="s">
        <v>338</v>
      </c>
      <c r="L33" s="138">
        <v>20</v>
      </c>
      <c r="M33" s="139">
        <v>19</v>
      </c>
      <c r="N33" s="138">
        <v>18</v>
      </c>
      <c r="O33" s="139">
        <v>16</v>
      </c>
      <c r="P33" s="138">
        <v>19</v>
      </c>
      <c r="Q33" s="139">
        <v>15</v>
      </c>
      <c r="R33" s="132">
        <f t="shared" si="0"/>
        <v>194</v>
      </c>
      <c r="S33" s="171">
        <f>R33*12/11</f>
        <v>211.63636363636363</v>
      </c>
    </row>
    <row r="34" spans="1:19">
      <c r="A34" s="132">
        <v>29</v>
      </c>
      <c r="B34" s="168" t="s">
        <v>59</v>
      </c>
      <c r="C34" s="132" t="s">
        <v>44</v>
      </c>
      <c r="D34" s="132" t="s">
        <v>97</v>
      </c>
      <c r="E34" s="132" t="s">
        <v>101</v>
      </c>
      <c r="F34" s="138">
        <v>0</v>
      </c>
      <c r="G34" s="139">
        <v>0</v>
      </c>
      <c r="H34" s="138">
        <v>23</v>
      </c>
      <c r="I34" s="139">
        <v>23</v>
      </c>
      <c r="J34" s="138">
        <v>19</v>
      </c>
      <c r="K34" s="139">
        <v>20</v>
      </c>
      <c r="L34" s="138">
        <v>22</v>
      </c>
      <c r="M34" s="139">
        <v>17</v>
      </c>
      <c r="N34" s="138">
        <v>27</v>
      </c>
      <c r="O34" s="139">
        <v>28</v>
      </c>
      <c r="P34" s="138">
        <v>15</v>
      </c>
      <c r="Q34" s="139">
        <v>17</v>
      </c>
      <c r="R34" s="132">
        <f t="shared" si="0"/>
        <v>211</v>
      </c>
      <c r="S34" s="171">
        <f>R34*1</f>
        <v>211</v>
      </c>
    </row>
    <row r="35" spans="1:19">
      <c r="A35" s="132">
        <v>30</v>
      </c>
      <c r="B35" s="132" t="s">
        <v>206</v>
      </c>
      <c r="C35" s="132" t="s">
        <v>44</v>
      </c>
      <c r="D35" s="132" t="s">
        <v>97</v>
      </c>
      <c r="E35" s="132" t="s">
        <v>101</v>
      </c>
      <c r="F35" s="138">
        <v>19</v>
      </c>
      <c r="G35" s="139">
        <v>22</v>
      </c>
      <c r="H35" s="138">
        <v>18</v>
      </c>
      <c r="I35" s="139">
        <v>16</v>
      </c>
      <c r="J35" s="138">
        <v>15</v>
      </c>
      <c r="K35" s="139">
        <v>18</v>
      </c>
      <c r="L35" s="138">
        <v>25</v>
      </c>
      <c r="M35" s="139">
        <v>26</v>
      </c>
      <c r="N35" s="138">
        <v>0</v>
      </c>
      <c r="O35" s="139">
        <v>0</v>
      </c>
      <c r="P35" s="138">
        <v>23</v>
      </c>
      <c r="Q35" s="139">
        <v>28</v>
      </c>
      <c r="R35" s="132">
        <f t="shared" si="0"/>
        <v>210</v>
      </c>
      <c r="S35" s="171">
        <f>R35*1</f>
        <v>210</v>
      </c>
    </row>
    <row r="36" spans="1:19">
      <c r="A36" s="181">
        <v>31</v>
      </c>
      <c r="B36" s="181" t="s">
        <v>315</v>
      </c>
      <c r="C36" s="181" t="s">
        <v>23</v>
      </c>
      <c r="D36" s="181" t="s">
        <v>99</v>
      </c>
      <c r="E36" s="181" t="s">
        <v>101</v>
      </c>
      <c r="F36" s="182">
        <v>18</v>
      </c>
      <c r="G36" s="183">
        <v>15</v>
      </c>
      <c r="H36" s="182">
        <v>24</v>
      </c>
      <c r="I36" s="183">
        <v>25</v>
      </c>
      <c r="J36" s="182">
        <v>14</v>
      </c>
      <c r="K36" s="183">
        <v>9</v>
      </c>
      <c r="L36" s="182">
        <v>22</v>
      </c>
      <c r="M36" s="183">
        <v>23</v>
      </c>
      <c r="N36" s="182">
        <v>20</v>
      </c>
      <c r="O36" s="183">
        <v>18</v>
      </c>
      <c r="P36" s="182">
        <v>5</v>
      </c>
      <c r="Q36" s="183">
        <v>12</v>
      </c>
      <c r="R36" s="181">
        <f t="shared" si="0"/>
        <v>205</v>
      </c>
      <c r="S36" s="184">
        <f>R36*1</f>
        <v>205</v>
      </c>
    </row>
    <row r="37" spans="1:19">
      <c r="A37" s="181">
        <v>32</v>
      </c>
      <c r="B37" s="181" t="s">
        <v>171</v>
      </c>
      <c r="C37" s="181" t="s">
        <v>9</v>
      </c>
      <c r="D37" s="181" t="s">
        <v>97</v>
      </c>
      <c r="E37" s="181" t="s">
        <v>101</v>
      </c>
      <c r="F37" s="182">
        <v>23</v>
      </c>
      <c r="G37" s="183">
        <v>0</v>
      </c>
      <c r="H37" s="182">
        <v>16</v>
      </c>
      <c r="I37" s="183">
        <v>21</v>
      </c>
      <c r="J37" s="182">
        <v>16</v>
      </c>
      <c r="K37" s="183">
        <v>12</v>
      </c>
      <c r="L37" s="182">
        <v>20</v>
      </c>
      <c r="M37" s="183">
        <v>19</v>
      </c>
      <c r="N37" s="182">
        <v>17</v>
      </c>
      <c r="O37" s="183">
        <v>20</v>
      </c>
      <c r="P37" s="182">
        <v>17</v>
      </c>
      <c r="Q37" s="183">
        <v>20</v>
      </c>
      <c r="R37" s="181">
        <f t="shared" si="0"/>
        <v>201</v>
      </c>
      <c r="S37" s="184">
        <f>R37*1</f>
        <v>201</v>
      </c>
    </row>
    <row r="38" spans="1:19">
      <c r="A38" s="181">
        <v>33</v>
      </c>
      <c r="B38" s="181" t="s">
        <v>193</v>
      </c>
      <c r="C38" s="181" t="s">
        <v>42</v>
      </c>
      <c r="D38" s="181" t="s">
        <v>97</v>
      </c>
      <c r="E38" s="181" t="s">
        <v>101</v>
      </c>
      <c r="F38" s="182">
        <v>0</v>
      </c>
      <c r="G38" s="183">
        <v>21</v>
      </c>
      <c r="H38" s="182">
        <v>0</v>
      </c>
      <c r="I38" s="183">
        <v>12</v>
      </c>
      <c r="J38" s="182">
        <v>17</v>
      </c>
      <c r="K38" s="183">
        <v>14</v>
      </c>
      <c r="L38" s="182">
        <v>23</v>
      </c>
      <c r="M38" s="183">
        <v>20</v>
      </c>
      <c r="N38" s="182">
        <v>25</v>
      </c>
      <c r="O38" s="183">
        <v>25</v>
      </c>
      <c r="P38" s="182">
        <v>19</v>
      </c>
      <c r="Q38" s="183">
        <v>21</v>
      </c>
      <c r="R38" s="181">
        <f t="shared" ref="R38:R58" si="1">SUM(F38:Q38)</f>
        <v>197</v>
      </c>
      <c r="S38" s="184">
        <f>R38*1</f>
        <v>197</v>
      </c>
    </row>
    <row r="39" spans="1:19">
      <c r="A39" s="181">
        <v>34</v>
      </c>
      <c r="B39" s="181" t="s">
        <v>174</v>
      </c>
      <c r="C39" s="181" t="s">
        <v>26</v>
      </c>
      <c r="D39" s="181" t="s">
        <v>98</v>
      </c>
      <c r="E39" s="181" t="s">
        <v>102</v>
      </c>
      <c r="F39" s="182">
        <v>13</v>
      </c>
      <c r="G39" s="183">
        <v>12</v>
      </c>
      <c r="H39" s="182">
        <v>14</v>
      </c>
      <c r="I39" s="183">
        <v>0</v>
      </c>
      <c r="J39" s="182">
        <v>18</v>
      </c>
      <c r="K39" s="185" t="s">
        <v>338</v>
      </c>
      <c r="L39" s="182">
        <v>23</v>
      </c>
      <c r="M39" s="183">
        <v>23</v>
      </c>
      <c r="N39" s="182">
        <v>18</v>
      </c>
      <c r="O39" s="183">
        <v>15</v>
      </c>
      <c r="P39" s="182">
        <v>18</v>
      </c>
      <c r="Q39" s="183">
        <v>17</v>
      </c>
      <c r="R39" s="181">
        <f t="shared" si="1"/>
        <v>171</v>
      </c>
      <c r="S39" s="184">
        <f>R39*12/11</f>
        <v>186.54545454545453</v>
      </c>
    </row>
    <row r="40" spans="1:19">
      <c r="A40" s="181">
        <v>35</v>
      </c>
      <c r="B40" s="181" t="s">
        <v>172</v>
      </c>
      <c r="C40" s="181" t="s">
        <v>9</v>
      </c>
      <c r="D40" s="181" t="s">
        <v>97</v>
      </c>
      <c r="E40" s="181" t="s">
        <v>101</v>
      </c>
      <c r="F40" s="182">
        <v>16</v>
      </c>
      <c r="G40" s="183">
        <v>13</v>
      </c>
      <c r="H40" s="182">
        <v>17</v>
      </c>
      <c r="I40" s="183">
        <v>13</v>
      </c>
      <c r="J40" s="182">
        <v>8</v>
      </c>
      <c r="K40" s="183">
        <v>5</v>
      </c>
      <c r="L40" s="182">
        <v>13</v>
      </c>
      <c r="M40" s="183">
        <v>18</v>
      </c>
      <c r="N40" s="182">
        <v>26</v>
      </c>
      <c r="O40" s="183">
        <v>22</v>
      </c>
      <c r="P40" s="182">
        <v>12</v>
      </c>
      <c r="Q40" s="183">
        <v>19</v>
      </c>
      <c r="R40" s="181">
        <f t="shared" si="1"/>
        <v>182</v>
      </c>
      <c r="S40" s="184">
        <f>R40*1</f>
        <v>182</v>
      </c>
    </row>
    <row r="41" spans="1:19">
      <c r="A41" s="181">
        <v>36</v>
      </c>
      <c r="B41" s="180" t="s">
        <v>147</v>
      </c>
      <c r="C41" s="181" t="s">
        <v>29</v>
      </c>
      <c r="D41" s="181" t="s">
        <v>99</v>
      </c>
      <c r="E41" s="181" t="s">
        <v>101</v>
      </c>
      <c r="F41" s="182">
        <v>22</v>
      </c>
      <c r="G41" s="183">
        <v>18</v>
      </c>
      <c r="H41" s="182">
        <v>25</v>
      </c>
      <c r="I41" s="183">
        <v>23</v>
      </c>
      <c r="J41" s="182">
        <v>0</v>
      </c>
      <c r="K41" s="183">
        <v>7</v>
      </c>
      <c r="L41" s="182">
        <v>20</v>
      </c>
      <c r="M41" s="183">
        <v>21</v>
      </c>
      <c r="N41" s="182">
        <v>7</v>
      </c>
      <c r="O41" s="183">
        <v>20</v>
      </c>
      <c r="P41" s="182">
        <v>3</v>
      </c>
      <c r="Q41" s="183">
        <v>10</v>
      </c>
      <c r="R41" s="181">
        <f t="shared" si="1"/>
        <v>176</v>
      </c>
      <c r="S41" s="184">
        <f>R41*1</f>
        <v>176</v>
      </c>
    </row>
    <row r="42" spans="1:19">
      <c r="A42" s="181">
        <v>37</v>
      </c>
      <c r="B42" s="181" t="s">
        <v>122</v>
      </c>
      <c r="C42" s="181" t="s">
        <v>45</v>
      </c>
      <c r="D42" s="181" t="s">
        <v>98</v>
      </c>
      <c r="E42" s="181" t="s">
        <v>102</v>
      </c>
      <c r="F42" s="182">
        <v>12</v>
      </c>
      <c r="G42" s="183">
        <v>10</v>
      </c>
      <c r="H42" s="182">
        <v>11</v>
      </c>
      <c r="I42" s="183">
        <v>0</v>
      </c>
      <c r="J42" s="182">
        <v>19</v>
      </c>
      <c r="K42" s="185" t="s">
        <v>338</v>
      </c>
      <c r="L42" s="182">
        <v>22</v>
      </c>
      <c r="M42" s="183">
        <v>20</v>
      </c>
      <c r="N42" s="182">
        <v>20</v>
      </c>
      <c r="O42" s="183">
        <v>18</v>
      </c>
      <c r="P42" s="182">
        <v>17</v>
      </c>
      <c r="Q42" s="183">
        <v>12</v>
      </c>
      <c r="R42" s="181">
        <f t="shared" si="1"/>
        <v>161</v>
      </c>
      <c r="S42" s="184">
        <f>R42*12/11</f>
        <v>175.63636363636363</v>
      </c>
    </row>
    <row r="43" spans="1:19">
      <c r="A43" s="181">
        <v>38</v>
      </c>
      <c r="B43" s="181" t="s">
        <v>207</v>
      </c>
      <c r="C43" s="181" t="s">
        <v>9</v>
      </c>
      <c r="D43" s="181" t="s">
        <v>97</v>
      </c>
      <c r="E43" s="181" t="s">
        <v>101</v>
      </c>
      <c r="F43" s="182">
        <v>6</v>
      </c>
      <c r="G43" s="183">
        <v>17</v>
      </c>
      <c r="H43" s="182">
        <v>0</v>
      </c>
      <c r="I43" s="183">
        <v>0</v>
      </c>
      <c r="J43" s="182">
        <v>7</v>
      </c>
      <c r="K43" s="183">
        <v>15</v>
      </c>
      <c r="L43" s="182">
        <v>21</v>
      </c>
      <c r="M43" s="183">
        <v>23</v>
      </c>
      <c r="N43" s="182">
        <v>24</v>
      </c>
      <c r="O43" s="183">
        <v>23</v>
      </c>
      <c r="P43" s="182">
        <v>21</v>
      </c>
      <c r="Q43" s="183">
        <v>15</v>
      </c>
      <c r="R43" s="181">
        <f t="shared" si="1"/>
        <v>172</v>
      </c>
      <c r="S43" s="184">
        <f>R43*1</f>
        <v>172</v>
      </c>
    </row>
    <row r="44" spans="1:19">
      <c r="A44" s="181">
        <v>39</v>
      </c>
      <c r="B44" s="181" t="s">
        <v>250</v>
      </c>
      <c r="C44" s="181" t="s">
        <v>21</v>
      </c>
      <c r="D44" s="181" t="s">
        <v>98</v>
      </c>
      <c r="E44" s="181" t="s">
        <v>102</v>
      </c>
      <c r="F44" s="182">
        <v>14</v>
      </c>
      <c r="G44" s="183">
        <v>14</v>
      </c>
      <c r="H44" s="182">
        <v>22</v>
      </c>
      <c r="I44" s="183">
        <v>17</v>
      </c>
      <c r="J44" s="182">
        <v>16</v>
      </c>
      <c r="K44" s="185" t="s">
        <v>338</v>
      </c>
      <c r="L44" s="182">
        <v>21</v>
      </c>
      <c r="M44" s="183">
        <v>22</v>
      </c>
      <c r="N44" s="182">
        <v>0</v>
      </c>
      <c r="O44" s="183">
        <v>0</v>
      </c>
      <c r="P44" s="182">
        <v>15</v>
      </c>
      <c r="Q44" s="183">
        <v>14</v>
      </c>
      <c r="R44" s="181">
        <f t="shared" si="1"/>
        <v>155</v>
      </c>
      <c r="S44" s="184">
        <f>R44*12/11</f>
        <v>169.09090909090909</v>
      </c>
    </row>
    <row r="45" spans="1:19">
      <c r="A45" s="181">
        <v>40</v>
      </c>
      <c r="B45" s="186" t="s">
        <v>121</v>
      </c>
      <c r="C45" s="181" t="s">
        <v>31</v>
      </c>
      <c r="D45" s="181" t="s">
        <v>19</v>
      </c>
      <c r="E45" s="181" t="s">
        <v>102</v>
      </c>
      <c r="F45" s="182">
        <v>20</v>
      </c>
      <c r="G45" s="183">
        <v>22</v>
      </c>
      <c r="H45" s="182">
        <v>18</v>
      </c>
      <c r="I45" s="183">
        <v>21</v>
      </c>
      <c r="J45" s="182">
        <v>0</v>
      </c>
      <c r="K45" s="185" t="s">
        <v>338</v>
      </c>
      <c r="L45" s="182">
        <v>15</v>
      </c>
      <c r="M45" s="183">
        <v>14</v>
      </c>
      <c r="N45" s="182">
        <v>12</v>
      </c>
      <c r="O45" s="182">
        <v>11</v>
      </c>
      <c r="P45" s="182">
        <v>8</v>
      </c>
      <c r="Q45" s="182">
        <v>13</v>
      </c>
      <c r="R45" s="181">
        <f t="shared" si="1"/>
        <v>154</v>
      </c>
      <c r="S45" s="184">
        <f>R45*12/11</f>
        <v>168</v>
      </c>
    </row>
    <row r="46" spans="1:19">
      <c r="A46" s="181">
        <v>41</v>
      </c>
      <c r="B46" s="175" t="s">
        <v>157</v>
      </c>
      <c r="C46" s="175" t="s">
        <v>21</v>
      </c>
      <c r="D46" s="175" t="s">
        <v>98</v>
      </c>
      <c r="E46" s="175" t="s">
        <v>102</v>
      </c>
      <c r="F46" s="176">
        <v>22</v>
      </c>
      <c r="G46" s="177">
        <v>23</v>
      </c>
      <c r="H46" s="176">
        <v>0</v>
      </c>
      <c r="I46" s="177">
        <v>0</v>
      </c>
      <c r="J46" s="176">
        <v>21</v>
      </c>
      <c r="K46" s="179" t="s">
        <v>338</v>
      </c>
      <c r="L46" s="176">
        <v>24</v>
      </c>
      <c r="M46" s="177">
        <v>24</v>
      </c>
      <c r="N46" s="176">
        <v>19</v>
      </c>
      <c r="O46" s="176">
        <v>21</v>
      </c>
      <c r="P46" s="176">
        <v>0</v>
      </c>
      <c r="Q46" s="177">
        <v>0</v>
      </c>
      <c r="R46" s="175">
        <f t="shared" si="1"/>
        <v>154</v>
      </c>
      <c r="S46" s="178">
        <f>R46*12/11</f>
        <v>168</v>
      </c>
    </row>
    <row r="47" spans="1:19">
      <c r="A47" s="13">
        <v>42</v>
      </c>
      <c r="B47" s="13" t="s">
        <v>129</v>
      </c>
      <c r="C47" s="13" t="s">
        <v>23</v>
      </c>
      <c r="D47" s="13" t="s">
        <v>99</v>
      </c>
      <c r="E47" s="13" t="s">
        <v>101</v>
      </c>
      <c r="F47" s="24">
        <v>0</v>
      </c>
      <c r="G47" s="25">
        <v>14</v>
      </c>
      <c r="H47" s="24">
        <v>23</v>
      </c>
      <c r="I47" s="25">
        <v>20</v>
      </c>
      <c r="J47" s="24">
        <v>10</v>
      </c>
      <c r="K47" s="25">
        <v>13</v>
      </c>
      <c r="L47" s="24">
        <v>18</v>
      </c>
      <c r="M47" s="25">
        <v>18</v>
      </c>
      <c r="N47" s="24">
        <v>23</v>
      </c>
      <c r="O47" s="25">
        <v>24</v>
      </c>
      <c r="P47" s="24">
        <v>0</v>
      </c>
      <c r="Q47" s="25">
        <v>0</v>
      </c>
      <c r="R47" s="13">
        <f t="shared" si="1"/>
        <v>163</v>
      </c>
      <c r="S47" s="106">
        <f>R47*1</f>
        <v>163</v>
      </c>
    </row>
    <row r="48" spans="1:19">
      <c r="A48" s="13">
        <v>43</v>
      </c>
      <c r="B48" s="52" t="s">
        <v>156</v>
      </c>
      <c r="C48" s="13" t="s">
        <v>43</v>
      </c>
      <c r="D48" s="13" t="s">
        <v>20</v>
      </c>
      <c r="E48" s="13" t="s">
        <v>102</v>
      </c>
      <c r="F48" s="24">
        <v>20</v>
      </c>
      <c r="G48" s="25">
        <v>19</v>
      </c>
      <c r="H48" s="24">
        <v>8</v>
      </c>
      <c r="I48" s="25">
        <v>18</v>
      </c>
      <c r="J48" s="24">
        <v>20</v>
      </c>
      <c r="K48" s="28" t="s">
        <v>338</v>
      </c>
      <c r="L48" s="24">
        <v>0</v>
      </c>
      <c r="M48" s="25">
        <v>0</v>
      </c>
      <c r="N48" s="24">
        <v>17</v>
      </c>
      <c r="O48" s="25">
        <v>16</v>
      </c>
      <c r="P48" s="24">
        <v>12</v>
      </c>
      <c r="Q48" s="25">
        <v>16</v>
      </c>
      <c r="R48" s="13">
        <f t="shared" si="1"/>
        <v>146</v>
      </c>
      <c r="S48" s="106">
        <f>R48*12/11</f>
        <v>159.27272727272728</v>
      </c>
    </row>
    <row r="49" spans="1:19">
      <c r="A49" s="13">
        <v>44</v>
      </c>
      <c r="B49" s="13" t="s">
        <v>91</v>
      </c>
      <c r="C49" s="13" t="s">
        <v>29</v>
      </c>
      <c r="D49" s="13" t="s">
        <v>99</v>
      </c>
      <c r="E49" s="13" t="s">
        <v>101</v>
      </c>
      <c r="F49" s="24">
        <v>17</v>
      </c>
      <c r="G49" s="25">
        <v>0</v>
      </c>
      <c r="H49" s="24">
        <v>21</v>
      </c>
      <c r="I49" s="25">
        <v>16</v>
      </c>
      <c r="J49" s="24">
        <v>9</v>
      </c>
      <c r="K49" s="25">
        <v>4</v>
      </c>
      <c r="L49" s="24">
        <v>23</v>
      </c>
      <c r="M49" s="25">
        <v>17</v>
      </c>
      <c r="N49" s="24">
        <v>12</v>
      </c>
      <c r="O49" s="25">
        <v>12</v>
      </c>
      <c r="P49" s="24">
        <v>7</v>
      </c>
      <c r="Q49" s="46">
        <v>11</v>
      </c>
      <c r="R49" s="13">
        <f t="shared" si="1"/>
        <v>149</v>
      </c>
      <c r="S49" s="106">
        <f>R49*1</f>
        <v>149</v>
      </c>
    </row>
    <row r="50" spans="1:19">
      <c r="A50" s="13">
        <v>45</v>
      </c>
      <c r="B50" s="52" t="s">
        <v>175</v>
      </c>
      <c r="C50" s="13" t="s">
        <v>44</v>
      </c>
      <c r="D50" s="13" t="s">
        <v>97</v>
      </c>
      <c r="E50" s="13" t="s">
        <v>101</v>
      </c>
      <c r="F50" s="24">
        <v>21</v>
      </c>
      <c r="G50" s="25">
        <v>19</v>
      </c>
      <c r="H50" s="24">
        <v>7</v>
      </c>
      <c r="I50" s="25">
        <v>10</v>
      </c>
      <c r="J50" s="24">
        <v>12</v>
      </c>
      <c r="K50" s="25">
        <v>11</v>
      </c>
      <c r="L50" s="24">
        <v>7</v>
      </c>
      <c r="M50" s="25">
        <v>7</v>
      </c>
      <c r="N50" s="24">
        <v>19</v>
      </c>
      <c r="O50" s="25">
        <v>21</v>
      </c>
      <c r="P50" s="24">
        <v>14</v>
      </c>
      <c r="Q50" s="46">
        <v>0</v>
      </c>
      <c r="R50" s="13">
        <f t="shared" si="1"/>
        <v>148</v>
      </c>
      <c r="S50" s="106">
        <f>R50*1</f>
        <v>148</v>
      </c>
    </row>
    <row r="51" spans="1:19">
      <c r="A51" s="13">
        <v>46</v>
      </c>
      <c r="B51" s="13" t="s">
        <v>125</v>
      </c>
      <c r="C51" s="13" t="s">
        <v>44</v>
      </c>
      <c r="D51" s="13" t="s">
        <v>97</v>
      </c>
      <c r="E51" s="13" t="s">
        <v>101</v>
      </c>
      <c r="F51" s="24">
        <v>24</v>
      </c>
      <c r="G51" s="25">
        <v>25</v>
      </c>
      <c r="H51" s="24">
        <v>20</v>
      </c>
      <c r="I51" s="25">
        <v>18</v>
      </c>
      <c r="J51" s="24">
        <v>11</v>
      </c>
      <c r="K51" s="25">
        <v>16</v>
      </c>
      <c r="L51" s="24">
        <v>12</v>
      </c>
      <c r="M51" s="25">
        <v>12</v>
      </c>
      <c r="N51" s="24">
        <v>0</v>
      </c>
      <c r="O51" s="25">
        <v>0</v>
      </c>
      <c r="P51" s="24">
        <v>6</v>
      </c>
      <c r="Q51" s="46">
        <v>1</v>
      </c>
      <c r="R51" s="13">
        <f t="shared" si="1"/>
        <v>145</v>
      </c>
      <c r="S51" s="106">
        <f>R51*1</f>
        <v>145</v>
      </c>
    </row>
    <row r="52" spans="1:19">
      <c r="A52" s="13">
        <v>47</v>
      </c>
      <c r="B52" s="13" t="s">
        <v>267</v>
      </c>
      <c r="C52" s="13" t="s">
        <v>233</v>
      </c>
      <c r="D52" s="13" t="s">
        <v>20</v>
      </c>
      <c r="E52" s="13" t="s">
        <v>102</v>
      </c>
      <c r="F52" s="24">
        <v>16</v>
      </c>
      <c r="G52" s="25">
        <v>17</v>
      </c>
      <c r="H52" s="24">
        <v>20</v>
      </c>
      <c r="I52" s="25">
        <v>17</v>
      </c>
      <c r="J52" s="24">
        <v>17</v>
      </c>
      <c r="K52" s="28" t="s">
        <v>338</v>
      </c>
      <c r="L52" s="24">
        <v>9</v>
      </c>
      <c r="M52" s="25">
        <v>9</v>
      </c>
      <c r="N52" s="24">
        <v>9</v>
      </c>
      <c r="O52" s="25">
        <v>0</v>
      </c>
      <c r="P52" s="24">
        <v>11</v>
      </c>
      <c r="Q52" s="46">
        <v>7</v>
      </c>
      <c r="R52" s="13">
        <f t="shared" si="1"/>
        <v>132</v>
      </c>
      <c r="S52" s="106">
        <f>R52*12/11</f>
        <v>144</v>
      </c>
    </row>
    <row r="53" spans="1:19">
      <c r="A53" s="13">
        <v>48</v>
      </c>
      <c r="B53" s="52" t="s">
        <v>192</v>
      </c>
      <c r="C53" s="13" t="s">
        <v>31</v>
      </c>
      <c r="D53" s="13" t="s">
        <v>19</v>
      </c>
      <c r="E53" s="13" t="s">
        <v>102</v>
      </c>
      <c r="F53" s="24">
        <v>21</v>
      </c>
      <c r="G53" s="25">
        <v>18</v>
      </c>
      <c r="H53" s="24">
        <v>19</v>
      </c>
      <c r="I53" s="25">
        <v>17</v>
      </c>
      <c r="J53" s="24">
        <v>11</v>
      </c>
      <c r="K53" s="28" t="s">
        <v>338</v>
      </c>
      <c r="L53" s="24">
        <v>0</v>
      </c>
      <c r="M53" s="25">
        <v>0</v>
      </c>
      <c r="N53" s="24">
        <v>9</v>
      </c>
      <c r="O53" s="25">
        <v>9</v>
      </c>
      <c r="P53" s="24">
        <v>14</v>
      </c>
      <c r="Q53" s="46">
        <v>9</v>
      </c>
      <c r="R53" s="13">
        <f t="shared" si="1"/>
        <v>127</v>
      </c>
      <c r="S53" s="106">
        <f>R53*12/11</f>
        <v>138.54545454545453</v>
      </c>
    </row>
    <row r="54" spans="1:19">
      <c r="A54" s="13">
        <v>49</v>
      </c>
      <c r="B54" s="13" t="s">
        <v>81</v>
      </c>
      <c r="C54" s="13" t="s">
        <v>42</v>
      </c>
      <c r="D54" s="13" t="s">
        <v>97</v>
      </c>
      <c r="E54" s="13" t="s">
        <v>101</v>
      </c>
      <c r="F54" s="24">
        <v>12</v>
      </c>
      <c r="G54" s="25">
        <v>9</v>
      </c>
      <c r="H54" s="24">
        <v>9</v>
      </c>
      <c r="I54" s="25">
        <v>11</v>
      </c>
      <c r="J54" s="24">
        <v>2</v>
      </c>
      <c r="K54" s="25">
        <v>0</v>
      </c>
      <c r="L54" s="24">
        <v>18</v>
      </c>
      <c r="M54" s="25">
        <v>0</v>
      </c>
      <c r="N54" s="24">
        <v>23</v>
      </c>
      <c r="O54" s="25">
        <v>24</v>
      </c>
      <c r="P54" s="24">
        <v>16</v>
      </c>
      <c r="Q54" s="25">
        <v>14</v>
      </c>
      <c r="R54" s="13">
        <f t="shared" si="1"/>
        <v>138</v>
      </c>
      <c r="S54" s="106">
        <f>R54*1</f>
        <v>138</v>
      </c>
    </row>
    <row r="55" spans="1:19">
      <c r="A55" s="13">
        <v>50</v>
      </c>
      <c r="B55" s="9" t="s">
        <v>329</v>
      </c>
      <c r="C55" s="13" t="s">
        <v>14</v>
      </c>
      <c r="D55" s="13" t="s">
        <v>20</v>
      </c>
      <c r="E55" s="13" t="s">
        <v>101</v>
      </c>
      <c r="F55" s="24">
        <v>17</v>
      </c>
      <c r="G55" s="25">
        <v>16</v>
      </c>
      <c r="H55" s="24">
        <v>19</v>
      </c>
      <c r="I55" s="25">
        <v>14</v>
      </c>
      <c r="J55" s="24">
        <v>0</v>
      </c>
      <c r="K55" s="25">
        <v>0</v>
      </c>
      <c r="L55" s="24">
        <v>14</v>
      </c>
      <c r="M55" s="25">
        <v>16</v>
      </c>
      <c r="N55" s="24">
        <v>15</v>
      </c>
      <c r="O55" s="25">
        <v>19</v>
      </c>
      <c r="P55" s="24">
        <v>0</v>
      </c>
      <c r="Q55" s="25">
        <v>3</v>
      </c>
      <c r="R55" s="13">
        <f t="shared" si="1"/>
        <v>133</v>
      </c>
      <c r="S55" s="106">
        <f>R55*1</f>
        <v>133</v>
      </c>
    </row>
    <row r="56" spans="1:19">
      <c r="A56" s="13">
        <v>51</v>
      </c>
      <c r="B56" s="73" t="s">
        <v>149</v>
      </c>
      <c r="C56" s="13" t="s">
        <v>14</v>
      </c>
      <c r="D56" s="13" t="s">
        <v>20</v>
      </c>
      <c r="E56" s="13" t="s">
        <v>101</v>
      </c>
      <c r="F56" s="24">
        <v>19</v>
      </c>
      <c r="G56" s="25">
        <v>18</v>
      </c>
      <c r="H56" s="24">
        <v>0</v>
      </c>
      <c r="I56" s="25">
        <v>12</v>
      </c>
      <c r="J56" s="24">
        <v>6</v>
      </c>
      <c r="K56" s="25">
        <v>10</v>
      </c>
      <c r="L56" s="24">
        <v>11</v>
      </c>
      <c r="M56" s="25">
        <v>13</v>
      </c>
      <c r="N56" s="24">
        <v>21</v>
      </c>
      <c r="O56" s="25">
        <v>15</v>
      </c>
      <c r="P56" s="24">
        <v>0</v>
      </c>
      <c r="Q56" s="25">
        <v>0</v>
      </c>
      <c r="R56" s="13">
        <f t="shared" si="1"/>
        <v>125</v>
      </c>
      <c r="S56" s="106">
        <f>R56*1</f>
        <v>125</v>
      </c>
    </row>
    <row r="57" spans="1:19">
      <c r="A57" s="13">
        <v>52</v>
      </c>
      <c r="B57" s="52" t="s">
        <v>208</v>
      </c>
      <c r="C57" s="13" t="s">
        <v>11</v>
      </c>
      <c r="D57" s="13" t="s">
        <v>30</v>
      </c>
      <c r="E57" s="13" t="s">
        <v>102</v>
      </c>
      <c r="F57" s="24">
        <v>17</v>
      </c>
      <c r="G57" s="25">
        <v>21</v>
      </c>
      <c r="H57" s="24">
        <v>0</v>
      </c>
      <c r="I57" s="25">
        <v>11</v>
      </c>
      <c r="J57" s="24">
        <v>8</v>
      </c>
      <c r="K57" s="28" t="s">
        <v>338</v>
      </c>
      <c r="L57" s="24">
        <v>15</v>
      </c>
      <c r="M57" s="25">
        <v>16</v>
      </c>
      <c r="N57" s="24">
        <v>0</v>
      </c>
      <c r="O57" s="25">
        <v>0</v>
      </c>
      <c r="P57" s="24">
        <v>13</v>
      </c>
      <c r="Q57" s="25">
        <v>11</v>
      </c>
      <c r="R57" s="13">
        <f t="shared" si="1"/>
        <v>112</v>
      </c>
      <c r="S57" s="106">
        <f>R57*12/11</f>
        <v>122.18181818181819</v>
      </c>
    </row>
    <row r="58" spans="1:19">
      <c r="A58" s="13">
        <v>53</v>
      </c>
      <c r="B58" s="52" t="s">
        <v>292</v>
      </c>
      <c r="C58" s="13" t="s">
        <v>11</v>
      </c>
      <c r="D58" s="13" t="s">
        <v>30</v>
      </c>
      <c r="E58" s="13" t="s">
        <v>102</v>
      </c>
      <c r="F58" s="24">
        <v>19</v>
      </c>
      <c r="G58" s="25">
        <v>15</v>
      </c>
      <c r="H58" s="24">
        <v>14</v>
      </c>
      <c r="I58" s="25">
        <v>15</v>
      </c>
      <c r="J58" s="24">
        <v>0</v>
      </c>
      <c r="K58" s="28" t="s">
        <v>338</v>
      </c>
      <c r="L58" s="24">
        <v>14</v>
      </c>
      <c r="M58" s="25">
        <v>15</v>
      </c>
      <c r="N58" s="24">
        <v>7</v>
      </c>
      <c r="O58" s="25">
        <v>8</v>
      </c>
      <c r="P58" s="24">
        <v>0</v>
      </c>
      <c r="Q58" s="25">
        <v>0</v>
      </c>
      <c r="R58" s="13">
        <f t="shared" si="1"/>
        <v>107</v>
      </c>
      <c r="S58" s="106">
        <f>R58*12/11</f>
        <v>116.72727272727273</v>
      </c>
    </row>
    <row r="59" spans="1:19">
      <c r="A59" s="13">
        <v>54</v>
      </c>
      <c r="B59" s="13" t="s">
        <v>50</v>
      </c>
      <c r="C59" s="13" t="s">
        <v>24</v>
      </c>
      <c r="D59" s="13" t="s">
        <v>99</v>
      </c>
      <c r="E59" s="13" t="s">
        <v>101</v>
      </c>
      <c r="F59" s="24">
        <v>0</v>
      </c>
      <c r="G59" s="25">
        <v>0</v>
      </c>
      <c r="H59" s="24">
        <v>18</v>
      </c>
      <c r="I59" s="25">
        <v>14</v>
      </c>
      <c r="J59" s="24">
        <v>0</v>
      </c>
      <c r="K59" s="25">
        <v>6</v>
      </c>
      <c r="L59" s="24">
        <v>19</v>
      </c>
      <c r="M59" s="25">
        <v>19</v>
      </c>
      <c r="N59" s="24">
        <v>13</v>
      </c>
      <c r="O59" s="25">
        <v>14</v>
      </c>
      <c r="P59" s="24">
        <v>2</v>
      </c>
      <c r="Q59" s="25">
        <v>5</v>
      </c>
      <c r="R59" s="13">
        <f>SUM(H59:Q59)</f>
        <v>110</v>
      </c>
      <c r="S59" s="106">
        <f>R59*1</f>
        <v>110</v>
      </c>
    </row>
    <row r="60" spans="1:19">
      <c r="A60" s="13">
        <v>55</v>
      </c>
      <c r="B60" s="13" t="s">
        <v>173</v>
      </c>
      <c r="C60" s="13" t="s">
        <v>23</v>
      </c>
      <c r="D60" s="13" t="s">
        <v>99</v>
      </c>
      <c r="E60" s="13" t="s">
        <v>101</v>
      </c>
      <c r="F60" s="24">
        <v>27</v>
      </c>
      <c r="G60" s="25">
        <v>0</v>
      </c>
      <c r="H60" s="24">
        <v>8</v>
      </c>
      <c r="I60" s="25">
        <v>24</v>
      </c>
      <c r="J60" s="24">
        <v>0</v>
      </c>
      <c r="K60" s="25">
        <v>0</v>
      </c>
      <c r="L60" s="24">
        <v>0</v>
      </c>
      <c r="M60" s="25">
        <v>0</v>
      </c>
      <c r="N60" s="24">
        <v>25</v>
      </c>
      <c r="O60" s="25">
        <v>25</v>
      </c>
      <c r="P60" s="24">
        <v>0</v>
      </c>
      <c r="Q60" s="25">
        <v>0</v>
      </c>
      <c r="R60" s="13">
        <f t="shared" ref="R60:R92" si="2">SUM(F60:Q60)</f>
        <v>109</v>
      </c>
      <c r="S60" s="106">
        <f>R60*1</f>
        <v>109</v>
      </c>
    </row>
    <row r="61" spans="1:19">
      <c r="A61" s="13">
        <v>56</v>
      </c>
      <c r="B61" s="13" t="s">
        <v>254</v>
      </c>
      <c r="C61" s="13" t="s">
        <v>22</v>
      </c>
      <c r="D61" s="13" t="s">
        <v>98</v>
      </c>
      <c r="E61" s="13" t="s">
        <v>101</v>
      </c>
      <c r="F61" s="24">
        <v>11</v>
      </c>
      <c r="G61" s="25">
        <v>15</v>
      </c>
      <c r="H61" s="24">
        <v>0</v>
      </c>
      <c r="I61" s="25">
        <v>8</v>
      </c>
      <c r="J61" s="24">
        <v>0</v>
      </c>
      <c r="K61" s="25">
        <v>0</v>
      </c>
      <c r="L61" s="24">
        <v>16</v>
      </c>
      <c r="M61" s="25">
        <v>16</v>
      </c>
      <c r="N61" s="24">
        <v>13</v>
      </c>
      <c r="O61" s="25">
        <v>11</v>
      </c>
      <c r="P61" s="24">
        <v>9</v>
      </c>
      <c r="Q61" s="25">
        <v>6</v>
      </c>
      <c r="R61" s="13">
        <f t="shared" si="2"/>
        <v>105</v>
      </c>
      <c r="S61" s="106">
        <f>R61*1</f>
        <v>105</v>
      </c>
    </row>
    <row r="62" spans="1:19">
      <c r="A62" s="13">
        <v>57</v>
      </c>
      <c r="B62" s="13" t="s">
        <v>128</v>
      </c>
      <c r="C62" s="13" t="s">
        <v>14</v>
      </c>
      <c r="D62" s="13" t="s">
        <v>20</v>
      </c>
      <c r="E62" s="13" t="s">
        <v>101</v>
      </c>
      <c r="F62" s="24">
        <v>15</v>
      </c>
      <c r="G62" s="25">
        <v>13</v>
      </c>
      <c r="H62" s="24">
        <v>15</v>
      </c>
      <c r="I62" s="25">
        <v>16</v>
      </c>
      <c r="J62" s="24">
        <v>5</v>
      </c>
      <c r="K62" s="25">
        <v>0</v>
      </c>
      <c r="L62" s="24">
        <v>8</v>
      </c>
      <c r="M62" s="25">
        <v>5</v>
      </c>
      <c r="N62" s="24">
        <v>18</v>
      </c>
      <c r="O62" s="25">
        <v>7</v>
      </c>
      <c r="P62" s="24">
        <v>1</v>
      </c>
      <c r="Q62" s="25">
        <v>2</v>
      </c>
      <c r="R62" s="13">
        <f t="shared" si="2"/>
        <v>105</v>
      </c>
      <c r="S62" s="106">
        <f>R62*1</f>
        <v>105</v>
      </c>
    </row>
    <row r="63" spans="1:19">
      <c r="A63" s="13">
        <v>58</v>
      </c>
      <c r="B63" s="13" t="s">
        <v>49</v>
      </c>
      <c r="C63" s="13" t="s">
        <v>43</v>
      </c>
      <c r="D63" s="13" t="s">
        <v>20</v>
      </c>
      <c r="E63" s="13" t="s">
        <v>102</v>
      </c>
      <c r="F63" s="24">
        <v>7</v>
      </c>
      <c r="G63" s="25">
        <v>11</v>
      </c>
      <c r="H63" s="24">
        <v>17</v>
      </c>
      <c r="I63" s="25">
        <v>10</v>
      </c>
      <c r="J63" s="24">
        <v>13</v>
      </c>
      <c r="K63" s="28" t="s">
        <v>338</v>
      </c>
      <c r="L63" s="24">
        <v>9</v>
      </c>
      <c r="M63" s="25">
        <v>6</v>
      </c>
      <c r="N63" s="24">
        <v>10</v>
      </c>
      <c r="O63" s="25">
        <v>9</v>
      </c>
      <c r="P63" s="24">
        <v>0</v>
      </c>
      <c r="Q63" s="25">
        <v>3</v>
      </c>
      <c r="R63" s="13">
        <f t="shared" si="2"/>
        <v>95</v>
      </c>
      <c r="S63" s="106">
        <f>R63*12/11</f>
        <v>103.63636363636364</v>
      </c>
    </row>
    <row r="64" spans="1:19">
      <c r="A64" s="13">
        <v>59</v>
      </c>
      <c r="B64" s="73" t="s">
        <v>148</v>
      </c>
      <c r="C64" s="13" t="s">
        <v>24</v>
      </c>
      <c r="D64" s="13" t="s">
        <v>99</v>
      </c>
      <c r="E64" s="13" t="s">
        <v>101</v>
      </c>
      <c r="F64" s="24">
        <v>10</v>
      </c>
      <c r="G64" s="25">
        <v>8</v>
      </c>
      <c r="H64" s="24">
        <v>15</v>
      </c>
      <c r="I64" s="25">
        <v>12</v>
      </c>
      <c r="J64" s="24">
        <v>4</v>
      </c>
      <c r="K64" s="25">
        <v>0</v>
      </c>
      <c r="L64" s="24">
        <v>16</v>
      </c>
      <c r="M64" s="25">
        <v>14</v>
      </c>
      <c r="N64" s="24">
        <v>11</v>
      </c>
      <c r="O64" s="25">
        <v>8</v>
      </c>
      <c r="P64" s="24">
        <v>0</v>
      </c>
      <c r="Q64" s="25">
        <v>0</v>
      </c>
      <c r="R64" s="13">
        <f t="shared" si="2"/>
        <v>98</v>
      </c>
      <c r="S64" s="106">
        <f>R64*1</f>
        <v>98</v>
      </c>
    </row>
    <row r="65" spans="1:19">
      <c r="A65" s="13">
        <v>60</v>
      </c>
      <c r="B65" s="13" t="s">
        <v>269</v>
      </c>
      <c r="C65" s="13" t="s">
        <v>31</v>
      </c>
      <c r="D65" s="13" t="s">
        <v>19</v>
      </c>
      <c r="E65" s="13" t="s">
        <v>102</v>
      </c>
      <c r="F65" s="24">
        <v>22</v>
      </c>
      <c r="G65" s="25">
        <v>14</v>
      </c>
      <c r="H65" s="24">
        <v>12</v>
      </c>
      <c r="I65" s="25">
        <v>19</v>
      </c>
      <c r="J65" s="24">
        <v>14</v>
      </c>
      <c r="K65" s="28" t="s">
        <v>338</v>
      </c>
      <c r="L65" s="24">
        <v>0</v>
      </c>
      <c r="M65" s="25">
        <v>0</v>
      </c>
      <c r="N65" s="24">
        <v>0</v>
      </c>
      <c r="O65" s="25">
        <v>0</v>
      </c>
      <c r="P65" s="24">
        <v>0</v>
      </c>
      <c r="Q65" s="25">
        <v>0</v>
      </c>
      <c r="R65" s="13">
        <f t="shared" si="2"/>
        <v>81</v>
      </c>
      <c r="S65" s="106">
        <f t="shared" ref="S65:S71" si="3">R65*12/11</f>
        <v>88.36363636363636</v>
      </c>
    </row>
    <row r="66" spans="1:19">
      <c r="A66" s="13">
        <v>61</v>
      </c>
      <c r="B66" s="13" t="s">
        <v>200</v>
      </c>
      <c r="C66" s="13" t="s">
        <v>31</v>
      </c>
      <c r="D66" s="13" t="s">
        <v>19</v>
      </c>
      <c r="E66" s="13" t="s">
        <v>102</v>
      </c>
      <c r="F66" s="24">
        <v>0</v>
      </c>
      <c r="G66" s="25">
        <v>0</v>
      </c>
      <c r="H66" s="24">
        <v>0</v>
      </c>
      <c r="I66" s="25">
        <v>0</v>
      </c>
      <c r="J66" s="24">
        <v>12</v>
      </c>
      <c r="K66" s="28" t="s">
        <v>338</v>
      </c>
      <c r="L66" s="24">
        <v>17</v>
      </c>
      <c r="M66" s="25">
        <v>18</v>
      </c>
      <c r="N66" s="24">
        <v>16</v>
      </c>
      <c r="O66" s="25">
        <v>18</v>
      </c>
      <c r="P66" s="24">
        <v>0</v>
      </c>
      <c r="Q66" s="25">
        <v>0</v>
      </c>
      <c r="R66" s="13">
        <f t="shared" si="2"/>
        <v>81</v>
      </c>
      <c r="S66" s="106">
        <f t="shared" si="3"/>
        <v>88.36363636363636</v>
      </c>
    </row>
    <row r="67" spans="1:19">
      <c r="A67" s="13">
        <v>62</v>
      </c>
      <c r="B67" s="13" t="s">
        <v>332</v>
      </c>
      <c r="C67" s="13" t="s">
        <v>233</v>
      </c>
      <c r="D67" s="13" t="s">
        <v>20</v>
      </c>
      <c r="E67" s="13" t="s">
        <v>102</v>
      </c>
      <c r="F67" s="24">
        <v>18</v>
      </c>
      <c r="G67" s="25">
        <v>0</v>
      </c>
      <c r="H67" s="24">
        <v>18</v>
      </c>
      <c r="I67" s="25">
        <v>25</v>
      </c>
      <c r="J67" s="24">
        <v>0</v>
      </c>
      <c r="K67" s="28" t="s">
        <v>338</v>
      </c>
      <c r="L67" s="24">
        <v>4</v>
      </c>
      <c r="M67" s="25">
        <v>5</v>
      </c>
      <c r="N67" s="24">
        <v>6</v>
      </c>
      <c r="O67" s="25">
        <v>0</v>
      </c>
      <c r="P67" s="24">
        <v>2</v>
      </c>
      <c r="Q67" s="25">
        <v>2</v>
      </c>
      <c r="R67" s="13">
        <f t="shared" si="2"/>
        <v>80</v>
      </c>
      <c r="S67" s="106">
        <f t="shared" si="3"/>
        <v>87.272727272727266</v>
      </c>
    </row>
    <row r="68" spans="1:19">
      <c r="A68" s="13">
        <v>63</v>
      </c>
      <c r="B68" s="13" t="s">
        <v>270</v>
      </c>
      <c r="C68" s="13" t="s">
        <v>26</v>
      </c>
      <c r="D68" s="13" t="s">
        <v>98</v>
      </c>
      <c r="E68" s="13" t="s">
        <v>102</v>
      </c>
      <c r="F68" s="24">
        <v>6</v>
      </c>
      <c r="G68" s="25">
        <v>0</v>
      </c>
      <c r="H68" s="24">
        <v>0</v>
      </c>
      <c r="I68" s="25">
        <v>0</v>
      </c>
      <c r="J68" s="24">
        <v>7</v>
      </c>
      <c r="K68" s="28" t="s">
        <v>338</v>
      </c>
      <c r="L68" s="24">
        <v>13</v>
      </c>
      <c r="M68" s="25">
        <v>15</v>
      </c>
      <c r="N68" s="24">
        <v>14</v>
      </c>
      <c r="O68" s="25">
        <v>9</v>
      </c>
      <c r="P68" s="24">
        <v>6</v>
      </c>
      <c r="Q68" s="25">
        <v>5</v>
      </c>
      <c r="R68" s="13">
        <f t="shared" si="2"/>
        <v>75</v>
      </c>
      <c r="S68" s="106">
        <f t="shared" si="3"/>
        <v>81.818181818181813</v>
      </c>
    </row>
    <row r="69" spans="1:19">
      <c r="A69" s="13">
        <v>64</v>
      </c>
      <c r="B69" s="13" t="s">
        <v>253</v>
      </c>
      <c r="C69" s="13" t="s">
        <v>21</v>
      </c>
      <c r="D69" s="13" t="s">
        <v>98</v>
      </c>
      <c r="E69" s="13" t="s">
        <v>102</v>
      </c>
      <c r="F69" s="24">
        <v>0</v>
      </c>
      <c r="G69" s="25">
        <v>0</v>
      </c>
      <c r="H69" s="24">
        <v>4</v>
      </c>
      <c r="I69" s="25">
        <v>7</v>
      </c>
      <c r="J69" s="24">
        <v>0</v>
      </c>
      <c r="K69" s="28" t="s">
        <v>338</v>
      </c>
      <c r="L69" s="24">
        <v>12</v>
      </c>
      <c r="M69" s="25">
        <v>13</v>
      </c>
      <c r="N69" s="24">
        <v>17</v>
      </c>
      <c r="O69" s="25">
        <v>17</v>
      </c>
      <c r="P69" s="24">
        <v>3</v>
      </c>
      <c r="Q69" s="25">
        <v>0</v>
      </c>
      <c r="R69" s="13">
        <f t="shared" si="2"/>
        <v>73</v>
      </c>
      <c r="S69" s="106">
        <f t="shared" si="3"/>
        <v>79.63636363636364</v>
      </c>
    </row>
    <row r="70" spans="1:19">
      <c r="A70" s="13">
        <v>65</v>
      </c>
      <c r="B70" s="73" t="s">
        <v>142</v>
      </c>
      <c r="C70" s="13" t="s">
        <v>31</v>
      </c>
      <c r="D70" s="13" t="s">
        <v>19</v>
      </c>
      <c r="E70" s="13" t="s">
        <v>102</v>
      </c>
      <c r="F70" s="24">
        <v>0</v>
      </c>
      <c r="G70" s="25">
        <v>0</v>
      </c>
      <c r="H70" s="24">
        <v>0</v>
      </c>
      <c r="I70" s="25">
        <v>0</v>
      </c>
      <c r="J70" s="24">
        <f>SUM(J67:J69)</f>
        <v>7</v>
      </c>
      <c r="K70" s="28" t="s">
        <v>338</v>
      </c>
      <c r="L70" s="24">
        <v>19</v>
      </c>
      <c r="M70" s="25">
        <v>22</v>
      </c>
      <c r="N70" s="24">
        <v>0</v>
      </c>
      <c r="O70" s="25">
        <v>0</v>
      </c>
      <c r="P70" s="24">
        <v>10</v>
      </c>
      <c r="Q70" s="25">
        <v>10</v>
      </c>
      <c r="R70" s="13">
        <f t="shared" si="2"/>
        <v>68</v>
      </c>
      <c r="S70" s="106">
        <f t="shared" si="3"/>
        <v>74.181818181818187</v>
      </c>
    </row>
    <row r="71" spans="1:19">
      <c r="A71" s="13">
        <v>66</v>
      </c>
      <c r="B71" s="13" t="s">
        <v>331</v>
      </c>
      <c r="C71" s="13" t="s">
        <v>26</v>
      </c>
      <c r="D71" s="13" t="s">
        <v>98</v>
      </c>
      <c r="E71" s="13" t="s">
        <v>102</v>
      </c>
      <c r="F71" s="24">
        <v>1</v>
      </c>
      <c r="G71" s="25">
        <v>3</v>
      </c>
      <c r="H71" s="24">
        <v>0</v>
      </c>
      <c r="I71" s="25">
        <v>0</v>
      </c>
      <c r="J71" s="24">
        <v>0</v>
      </c>
      <c r="K71" s="28" t="s">
        <v>338</v>
      </c>
      <c r="L71" s="24">
        <v>12</v>
      </c>
      <c r="M71" s="25">
        <v>12</v>
      </c>
      <c r="N71" s="24">
        <v>16</v>
      </c>
      <c r="O71" s="25">
        <v>16</v>
      </c>
      <c r="P71" s="24">
        <v>1</v>
      </c>
      <c r="Q71" s="25">
        <v>4</v>
      </c>
      <c r="R71" s="13">
        <f t="shared" si="2"/>
        <v>65</v>
      </c>
      <c r="S71" s="106">
        <f t="shared" si="3"/>
        <v>70.909090909090907</v>
      </c>
    </row>
    <row r="72" spans="1:19">
      <c r="A72" s="13">
        <v>67</v>
      </c>
      <c r="B72" s="13" t="s">
        <v>204</v>
      </c>
      <c r="C72" s="13" t="s">
        <v>44</v>
      </c>
      <c r="D72" s="13" t="s">
        <v>97</v>
      </c>
      <c r="E72" s="13" t="s">
        <v>101</v>
      </c>
      <c r="F72" s="24">
        <v>2</v>
      </c>
      <c r="G72" s="25">
        <v>27</v>
      </c>
      <c r="H72" s="24">
        <v>21</v>
      </c>
      <c r="I72" s="25">
        <v>20</v>
      </c>
      <c r="J72" s="24">
        <v>0</v>
      </c>
      <c r="K72" s="25">
        <v>0</v>
      </c>
      <c r="L72" s="24">
        <v>0</v>
      </c>
      <c r="M72" s="25">
        <v>0</v>
      </c>
      <c r="N72" s="24">
        <v>0</v>
      </c>
      <c r="O72" s="25">
        <v>0</v>
      </c>
      <c r="P72" s="24">
        <v>0</v>
      </c>
      <c r="Q72" s="25">
        <v>0</v>
      </c>
      <c r="R72" s="13">
        <f t="shared" si="2"/>
        <v>70</v>
      </c>
      <c r="S72" s="106">
        <f>R72*1</f>
        <v>70</v>
      </c>
    </row>
    <row r="73" spans="1:19">
      <c r="A73" s="13">
        <v>68</v>
      </c>
      <c r="B73" s="73" t="s">
        <v>293</v>
      </c>
      <c r="C73" s="13" t="s">
        <v>17</v>
      </c>
      <c r="D73" s="13" t="s">
        <v>30</v>
      </c>
      <c r="E73" s="13" t="s">
        <v>101</v>
      </c>
      <c r="F73" s="24">
        <v>15</v>
      </c>
      <c r="G73" s="25">
        <v>20</v>
      </c>
      <c r="H73" s="24">
        <v>13</v>
      </c>
      <c r="I73" s="25">
        <v>9</v>
      </c>
      <c r="J73" s="24">
        <v>0</v>
      </c>
      <c r="K73" s="25">
        <v>0</v>
      </c>
      <c r="L73" s="24">
        <v>11</v>
      </c>
      <c r="M73" s="25">
        <v>0</v>
      </c>
      <c r="N73" s="24">
        <v>0</v>
      </c>
      <c r="O73" s="25">
        <v>0</v>
      </c>
      <c r="P73" s="24">
        <v>0</v>
      </c>
      <c r="Q73" s="25">
        <v>0</v>
      </c>
      <c r="R73" s="13">
        <f t="shared" si="2"/>
        <v>68</v>
      </c>
      <c r="S73" s="106">
        <f>R73*1</f>
        <v>68</v>
      </c>
    </row>
    <row r="74" spans="1:19">
      <c r="A74" s="13">
        <v>69</v>
      </c>
      <c r="B74" s="13" t="s">
        <v>194</v>
      </c>
      <c r="C74" s="13" t="s">
        <v>45</v>
      </c>
      <c r="D74" s="13" t="s">
        <v>98</v>
      </c>
      <c r="E74" s="13" t="s">
        <v>102</v>
      </c>
      <c r="F74" s="24">
        <v>8</v>
      </c>
      <c r="G74" s="25">
        <v>6</v>
      </c>
      <c r="H74" s="24">
        <v>1</v>
      </c>
      <c r="I74" s="25">
        <v>1</v>
      </c>
      <c r="J74" s="24">
        <v>9</v>
      </c>
      <c r="K74" s="28" t="s">
        <v>338</v>
      </c>
      <c r="L74" s="24">
        <v>10</v>
      </c>
      <c r="M74" s="25">
        <v>11</v>
      </c>
      <c r="N74" s="24">
        <v>0</v>
      </c>
      <c r="O74" s="25">
        <v>12</v>
      </c>
      <c r="P74" s="24">
        <v>0</v>
      </c>
      <c r="Q74" s="25">
        <v>0</v>
      </c>
      <c r="R74" s="13">
        <f t="shared" si="2"/>
        <v>58</v>
      </c>
      <c r="S74" s="106">
        <f>R74*12/11</f>
        <v>63.272727272727273</v>
      </c>
    </row>
    <row r="75" spans="1:19">
      <c r="A75" s="13">
        <v>70</v>
      </c>
      <c r="B75" s="13" t="s">
        <v>318</v>
      </c>
      <c r="C75" s="13" t="s">
        <v>44</v>
      </c>
      <c r="D75" s="13" t="s">
        <v>97</v>
      </c>
      <c r="E75" s="13" t="s">
        <v>101</v>
      </c>
      <c r="F75" s="24">
        <v>0</v>
      </c>
      <c r="G75" s="25">
        <v>12</v>
      </c>
      <c r="H75" s="24">
        <v>0</v>
      </c>
      <c r="I75" s="25">
        <v>0</v>
      </c>
      <c r="J75" s="24">
        <v>1</v>
      </c>
      <c r="K75" s="25">
        <v>0</v>
      </c>
      <c r="L75" s="24">
        <v>6</v>
      </c>
      <c r="M75" s="25">
        <v>10</v>
      </c>
      <c r="N75" s="24">
        <v>14</v>
      </c>
      <c r="O75" s="25">
        <v>14</v>
      </c>
      <c r="P75" s="24">
        <v>4</v>
      </c>
      <c r="Q75" s="25">
        <v>0</v>
      </c>
      <c r="R75" s="13">
        <f t="shared" si="2"/>
        <v>61</v>
      </c>
      <c r="S75" s="106">
        <f>R75*1</f>
        <v>61</v>
      </c>
    </row>
    <row r="76" spans="1:19">
      <c r="A76" s="13">
        <v>71</v>
      </c>
      <c r="B76" s="13" t="s">
        <v>123</v>
      </c>
      <c r="C76" s="13" t="s">
        <v>45</v>
      </c>
      <c r="D76" s="13" t="s">
        <v>98</v>
      </c>
      <c r="E76" s="13" t="s">
        <v>102</v>
      </c>
      <c r="F76" s="24">
        <v>0</v>
      </c>
      <c r="G76" s="25">
        <v>0</v>
      </c>
      <c r="H76" s="24">
        <v>2</v>
      </c>
      <c r="I76" s="25">
        <v>2</v>
      </c>
      <c r="J76" s="24">
        <v>0</v>
      </c>
      <c r="K76" s="28" t="s">
        <v>338</v>
      </c>
      <c r="L76" s="24">
        <v>14</v>
      </c>
      <c r="M76" s="25">
        <v>10</v>
      </c>
      <c r="N76" s="24">
        <v>11</v>
      </c>
      <c r="O76" s="25">
        <v>10</v>
      </c>
      <c r="P76" s="24">
        <v>5</v>
      </c>
      <c r="Q76" s="25">
        <v>0</v>
      </c>
      <c r="R76" s="13">
        <f t="shared" si="2"/>
        <v>54</v>
      </c>
      <c r="S76" s="106">
        <f>R76*12/11</f>
        <v>58.909090909090907</v>
      </c>
    </row>
    <row r="77" spans="1:19">
      <c r="A77" s="13">
        <v>72</v>
      </c>
      <c r="B77" s="73" t="s">
        <v>145</v>
      </c>
      <c r="C77" s="13" t="s">
        <v>29</v>
      </c>
      <c r="D77" s="13" t="s">
        <v>99</v>
      </c>
      <c r="E77" s="13" t="s">
        <v>101</v>
      </c>
      <c r="F77" s="24">
        <v>11</v>
      </c>
      <c r="G77" s="25">
        <v>0</v>
      </c>
      <c r="H77" s="24">
        <v>14</v>
      </c>
      <c r="I77" s="25">
        <v>11</v>
      </c>
      <c r="J77" s="24">
        <v>0</v>
      </c>
      <c r="K77" s="25">
        <v>0</v>
      </c>
      <c r="L77" s="24">
        <v>13</v>
      </c>
      <c r="M77" s="25">
        <v>9</v>
      </c>
      <c r="N77" s="24">
        <v>0</v>
      </c>
      <c r="O77" s="25">
        <v>0</v>
      </c>
      <c r="P77" s="24">
        <v>0</v>
      </c>
      <c r="Q77" s="25">
        <v>0</v>
      </c>
      <c r="R77" s="13">
        <f t="shared" si="2"/>
        <v>58</v>
      </c>
      <c r="S77" s="106">
        <f>R77*1</f>
        <v>58</v>
      </c>
    </row>
    <row r="78" spans="1:19">
      <c r="A78" s="13">
        <v>73</v>
      </c>
      <c r="B78" s="73" t="s">
        <v>316</v>
      </c>
      <c r="C78" s="13" t="s">
        <v>29</v>
      </c>
      <c r="D78" s="13" t="s">
        <v>99</v>
      </c>
      <c r="E78" s="13" t="s">
        <v>101</v>
      </c>
      <c r="F78" s="24">
        <v>14</v>
      </c>
      <c r="G78" s="25">
        <v>7</v>
      </c>
      <c r="H78" s="24">
        <v>16</v>
      </c>
      <c r="I78" s="25">
        <v>15</v>
      </c>
      <c r="J78" s="24">
        <v>0</v>
      </c>
      <c r="K78" s="25">
        <v>2</v>
      </c>
      <c r="L78" s="24">
        <v>0</v>
      </c>
      <c r="M78" s="25">
        <v>0</v>
      </c>
      <c r="N78" s="24">
        <v>0</v>
      </c>
      <c r="O78" s="25">
        <v>2</v>
      </c>
      <c r="P78" s="24">
        <v>0</v>
      </c>
      <c r="Q78" s="25">
        <v>0</v>
      </c>
      <c r="R78" s="13">
        <f t="shared" si="2"/>
        <v>56</v>
      </c>
      <c r="S78" s="106">
        <f>R78*1</f>
        <v>56</v>
      </c>
    </row>
    <row r="79" spans="1:19">
      <c r="A79" s="13">
        <v>74</v>
      </c>
      <c r="B79" s="52" t="s">
        <v>291</v>
      </c>
      <c r="C79" s="13" t="s">
        <v>25</v>
      </c>
      <c r="D79" s="13" t="s">
        <v>30</v>
      </c>
      <c r="E79" s="13" t="s">
        <v>102</v>
      </c>
      <c r="F79" s="24">
        <v>18</v>
      </c>
      <c r="G79" s="25">
        <v>17</v>
      </c>
      <c r="H79" s="24">
        <v>0</v>
      </c>
      <c r="I79" s="25">
        <v>0</v>
      </c>
      <c r="J79" s="24">
        <v>0</v>
      </c>
      <c r="K79" s="28" t="s">
        <v>338</v>
      </c>
      <c r="L79" s="24">
        <v>0</v>
      </c>
      <c r="M79" s="25">
        <v>5</v>
      </c>
      <c r="N79" s="24">
        <v>5</v>
      </c>
      <c r="O79" s="25">
        <v>6</v>
      </c>
      <c r="P79" s="24">
        <v>0</v>
      </c>
      <c r="Q79" s="25">
        <v>0</v>
      </c>
      <c r="R79" s="13">
        <f t="shared" si="2"/>
        <v>51</v>
      </c>
      <c r="S79" s="106">
        <f>R79*12/11</f>
        <v>55.636363636363633</v>
      </c>
    </row>
    <row r="80" spans="1:19">
      <c r="A80" s="13">
        <v>75</v>
      </c>
      <c r="B80" s="73" t="s">
        <v>190</v>
      </c>
      <c r="C80" s="13" t="s">
        <v>29</v>
      </c>
      <c r="D80" s="13" t="s">
        <v>99</v>
      </c>
      <c r="E80" s="13" t="s">
        <v>101</v>
      </c>
      <c r="F80" s="24">
        <v>0</v>
      </c>
      <c r="G80" s="25">
        <v>0</v>
      </c>
      <c r="H80" s="24">
        <v>13</v>
      </c>
      <c r="I80" s="25">
        <v>13</v>
      </c>
      <c r="J80" s="24">
        <v>0</v>
      </c>
      <c r="K80" s="25">
        <v>0</v>
      </c>
      <c r="L80" s="24">
        <v>10</v>
      </c>
      <c r="M80" s="25">
        <v>11</v>
      </c>
      <c r="N80" s="24">
        <v>3</v>
      </c>
      <c r="O80" s="25">
        <v>4</v>
      </c>
      <c r="P80" s="24">
        <v>0</v>
      </c>
      <c r="Q80" s="25">
        <v>0</v>
      </c>
      <c r="R80" s="13">
        <f t="shared" si="2"/>
        <v>54</v>
      </c>
      <c r="S80" s="106">
        <f>R80*1</f>
        <v>54</v>
      </c>
    </row>
    <row r="81" spans="1:19">
      <c r="A81" s="13">
        <v>76</v>
      </c>
      <c r="B81" s="13" t="s">
        <v>201</v>
      </c>
      <c r="C81" s="13" t="s">
        <v>22</v>
      </c>
      <c r="D81" s="13" t="s">
        <v>98</v>
      </c>
      <c r="E81" s="13" t="s">
        <v>101</v>
      </c>
      <c r="F81" s="24">
        <v>10</v>
      </c>
      <c r="G81" s="25">
        <v>5</v>
      </c>
      <c r="H81" s="24">
        <v>3</v>
      </c>
      <c r="I81" s="25">
        <v>3</v>
      </c>
      <c r="J81" s="24">
        <v>0</v>
      </c>
      <c r="K81" s="25">
        <v>0</v>
      </c>
      <c r="L81" s="24">
        <v>9</v>
      </c>
      <c r="M81" s="25">
        <v>9</v>
      </c>
      <c r="N81" s="24">
        <v>10</v>
      </c>
      <c r="O81" s="25">
        <v>5</v>
      </c>
      <c r="P81" s="24">
        <v>0</v>
      </c>
      <c r="Q81" s="25">
        <v>0</v>
      </c>
      <c r="R81" s="13">
        <f t="shared" si="2"/>
        <v>54</v>
      </c>
      <c r="S81" s="106">
        <f>R81*1</f>
        <v>54</v>
      </c>
    </row>
    <row r="82" spans="1:19">
      <c r="A82" s="13">
        <v>77</v>
      </c>
      <c r="B82" s="13" t="s">
        <v>196</v>
      </c>
      <c r="C82" s="13" t="s">
        <v>16</v>
      </c>
      <c r="D82" s="13" t="s">
        <v>20</v>
      </c>
      <c r="E82" s="13" t="s">
        <v>102</v>
      </c>
      <c r="F82" s="24">
        <v>9</v>
      </c>
      <c r="G82" s="25">
        <v>9</v>
      </c>
      <c r="H82" s="24">
        <v>0</v>
      </c>
      <c r="I82" s="25">
        <v>0</v>
      </c>
      <c r="J82" s="24">
        <v>5</v>
      </c>
      <c r="K82" s="28" t="s">
        <v>338</v>
      </c>
      <c r="L82" s="24">
        <v>0</v>
      </c>
      <c r="M82" s="25">
        <v>0</v>
      </c>
      <c r="N82" s="24">
        <v>8</v>
      </c>
      <c r="O82" s="25">
        <v>0</v>
      </c>
      <c r="P82" s="24">
        <v>9</v>
      </c>
      <c r="Q82" s="25">
        <v>6</v>
      </c>
      <c r="R82" s="13">
        <f t="shared" si="2"/>
        <v>46</v>
      </c>
      <c r="S82" s="106">
        <f>R82*12/11</f>
        <v>50.18181818181818</v>
      </c>
    </row>
    <row r="83" spans="1:19">
      <c r="A83" s="13">
        <v>78</v>
      </c>
      <c r="B83" s="13" t="s">
        <v>143</v>
      </c>
      <c r="C83" s="13" t="s">
        <v>24</v>
      </c>
      <c r="D83" s="13" t="s">
        <v>99</v>
      </c>
      <c r="E83" s="13" t="s">
        <v>101</v>
      </c>
      <c r="F83" s="24">
        <v>7</v>
      </c>
      <c r="G83" s="25">
        <v>4</v>
      </c>
      <c r="H83" s="24">
        <v>0</v>
      </c>
      <c r="I83" s="25">
        <v>9</v>
      </c>
      <c r="J83" s="24">
        <v>0</v>
      </c>
      <c r="K83" s="25">
        <v>0</v>
      </c>
      <c r="L83" s="24">
        <v>9</v>
      </c>
      <c r="M83" s="25">
        <v>13</v>
      </c>
      <c r="N83" s="24">
        <v>2</v>
      </c>
      <c r="O83" s="25">
        <v>6</v>
      </c>
      <c r="P83" s="24">
        <v>0</v>
      </c>
      <c r="Q83" s="25">
        <v>0</v>
      </c>
      <c r="R83" s="13">
        <f t="shared" si="2"/>
        <v>50</v>
      </c>
      <c r="S83" s="106">
        <f>R83*1</f>
        <v>50</v>
      </c>
    </row>
    <row r="84" spans="1:19">
      <c r="A84" s="13">
        <v>79</v>
      </c>
      <c r="B84" s="13" t="s">
        <v>80</v>
      </c>
      <c r="C84" s="13" t="s">
        <v>42</v>
      </c>
      <c r="D84" s="13" t="s">
        <v>97</v>
      </c>
      <c r="E84" s="13" t="s">
        <v>101</v>
      </c>
      <c r="F84" s="24">
        <v>13</v>
      </c>
      <c r="G84" s="25">
        <v>6</v>
      </c>
      <c r="H84" s="24">
        <v>0</v>
      </c>
      <c r="I84" s="25">
        <v>0</v>
      </c>
      <c r="J84" s="24">
        <v>0</v>
      </c>
      <c r="K84" s="25">
        <v>0</v>
      </c>
      <c r="L84" s="24">
        <v>3</v>
      </c>
      <c r="M84" s="25">
        <v>4</v>
      </c>
      <c r="N84" s="24">
        <v>11</v>
      </c>
      <c r="O84" s="25">
        <v>12</v>
      </c>
      <c r="P84" s="24">
        <v>0</v>
      </c>
      <c r="Q84" s="25">
        <v>0</v>
      </c>
      <c r="R84" s="13">
        <f t="shared" si="2"/>
        <v>49</v>
      </c>
      <c r="S84" s="106">
        <f>R84*1</f>
        <v>49</v>
      </c>
    </row>
    <row r="85" spans="1:19">
      <c r="A85" s="13">
        <v>80</v>
      </c>
      <c r="B85" s="13" t="s">
        <v>251</v>
      </c>
      <c r="C85" s="13" t="s">
        <v>42</v>
      </c>
      <c r="D85" s="13" t="s">
        <v>97</v>
      </c>
      <c r="E85" s="13" t="s">
        <v>101</v>
      </c>
      <c r="F85" s="24">
        <v>8</v>
      </c>
      <c r="G85" s="25">
        <v>10</v>
      </c>
      <c r="H85" s="24">
        <v>13</v>
      </c>
      <c r="I85" s="25">
        <v>14</v>
      </c>
      <c r="J85" s="24">
        <v>3</v>
      </c>
      <c r="K85" s="25">
        <v>1</v>
      </c>
      <c r="L85" s="24">
        <v>0</v>
      </c>
      <c r="M85" s="25">
        <v>0</v>
      </c>
      <c r="N85" s="24">
        <v>0</v>
      </c>
      <c r="O85" s="25">
        <v>0</v>
      </c>
      <c r="P85" s="24">
        <v>0</v>
      </c>
      <c r="Q85" s="25">
        <v>0</v>
      </c>
      <c r="R85" s="13">
        <f t="shared" si="2"/>
        <v>49</v>
      </c>
      <c r="S85" s="106">
        <f>R85*1</f>
        <v>49</v>
      </c>
    </row>
    <row r="86" spans="1:19">
      <c r="A86" s="13">
        <v>81</v>
      </c>
      <c r="B86" s="13" t="s">
        <v>317</v>
      </c>
      <c r="C86" s="13" t="s">
        <v>24</v>
      </c>
      <c r="D86" s="13" t="s">
        <v>99</v>
      </c>
      <c r="E86" s="13" t="s">
        <v>101</v>
      </c>
      <c r="F86" s="24">
        <v>3</v>
      </c>
      <c r="G86" s="25">
        <v>1</v>
      </c>
      <c r="H86" s="24">
        <v>11</v>
      </c>
      <c r="I86" s="25">
        <v>10</v>
      </c>
      <c r="J86" s="24">
        <v>0</v>
      </c>
      <c r="K86" s="25">
        <v>0</v>
      </c>
      <c r="L86" s="24">
        <v>12</v>
      </c>
      <c r="M86" s="25">
        <v>12</v>
      </c>
      <c r="N86" s="24">
        <v>0</v>
      </c>
      <c r="O86" s="25">
        <v>0</v>
      </c>
      <c r="P86" s="24">
        <v>0</v>
      </c>
      <c r="Q86" s="25">
        <v>0</v>
      </c>
      <c r="R86" s="13">
        <f t="shared" si="2"/>
        <v>49</v>
      </c>
      <c r="S86" s="106">
        <f>R86*1</f>
        <v>49</v>
      </c>
    </row>
    <row r="87" spans="1:19">
      <c r="A87" s="13">
        <v>82</v>
      </c>
      <c r="B87" s="13" t="s">
        <v>158</v>
      </c>
      <c r="C87" s="13" t="s">
        <v>42</v>
      </c>
      <c r="D87" s="13" t="s">
        <v>97</v>
      </c>
      <c r="E87" s="13" t="s">
        <v>101</v>
      </c>
      <c r="F87" s="24">
        <v>9</v>
      </c>
      <c r="G87" s="25">
        <v>5</v>
      </c>
      <c r="H87" s="24">
        <v>8</v>
      </c>
      <c r="I87" s="25">
        <v>6</v>
      </c>
      <c r="J87" s="24">
        <v>0</v>
      </c>
      <c r="K87" s="25">
        <v>0</v>
      </c>
      <c r="L87" s="24">
        <v>0</v>
      </c>
      <c r="M87" s="25">
        <v>0</v>
      </c>
      <c r="N87" s="24">
        <v>10</v>
      </c>
      <c r="O87" s="25">
        <v>10</v>
      </c>
      <c r="P87" s="24">
        <v>0</v>
      </c>
      <c r="Q87" s="25">
        <v>0</v>
      </c>
      <c r="R87" s="13">
        <f t="shared" si="2"/>
        <v>48</v>
      </c>
      <c r="S87" s="106">
        <f>R87*1</f>
        <v>48</v>
      </c>
    </row>
    <row r="88" spans="1:19">
      <c r="A88" s="13">
        <v>83</v>
      </c>
      <c r="B88" s="52" t="s">
        <v>290</v>
      </c>
      <c r="C88" s="13" t="s">
        <v>11</v>
      </c>
      <c r="D88" s="13" t="s">
        <v>30</v>
      </c>
      <c r="E88" s="13" t="s">
        <v>102</v>
      </c>
      <c r="F88" s="24">
        <v>16</v>
      </c>
      <c r="G88" s="25">
        <v>19</v>
      </c>
      <c r="H88" s="24">
        <v>0</v>
      </c>
      <c r="I88" s="25">
        <v>0</v>
      </c>
      <c r="J88" s="24">
        <v>0</v>
      </c>
      <c r="K88" s="28" t="s">
        <v>338</v>
      </c>
      <c r="L88" s="24">
        <v>0</v>
      </c>
      <c r="M88" s="25">
        <v>7</v>
      </c>
      <c r="N88" s="24">
        <v>0</v>
      </c>
      <c r="O88" s="25">
        <v>0</v>
      </c>
      <c r="P88" s="24">
        <v>0</v>
      </c>
      <c r="Q88" s="25">
        <v>0</v>
      </c>
      <c r="R88" s="13">
        <f t="shared" si="2"/>
        <v>42</v>
      </c>
      <c r="S88" s="106">
        <f>R88*12/11</f>
        <v>45.81818181818182</v>
      </c>
    </row>
    <row r="89" spans="1:19">
      <c r="A89" s="13">
        <v>84</v>
      </c>
      <c r="B89" s="52" t="s">
        <v>294</v>
      </c>
      <c r="C89" s="13" t="s">
        <v>17</v>
      </c>
      <c r="D89" s="13" t="s">
        <v>30</v>
      </c>
      <c r="E89" s="13" t="s">
        <v>101</v>
      </c>
      <c r="F89" s="24">
        <v>14</v>
      </c>
      <c r="G89" s="25">
        <v>16</v>
      </c>
      <c r="H89" s="24">
        <v>0</v>
      </c>
      <c r="I89" s="25">
        <v>0</v>
      </c>
      <c r="J89" s="24">
        <v>0</v>
      </c>
      <c r="K89" s="25">
        <v>0</v>
      </c>
      <c r="L89" s="24">
        <v>5</v>
      </c>
      <c r="M89" s="25">
        <v>4</v>
      </c>
      <c r="N89" s="24">
        <v>2</v>
      </c>
      <c r="O89" s="25">
        <v>3</v>
      </c>
      <c r="P89" s="24">
        <v>0</v>
      </c>
      <c r="Q89" s="25">
        <v>0</v>
      </c>
      <c r="R89" s="13">
        <f t="shared" si="2"/>
        <v>44</v>
      </c>
      <c r="S89" s="106">
        <f>R89*1</f>
        <v>44</v>
      </c>
    </row>
    <row r="90" spans="1:19">
      <c r="A90" s="13">
        <v>85</v>
      </c>
      <c r="B90" s="13" t="s">
        <v>451</v>
      </c>
      <c r="C90" s="13" t="s">
        <v>23</v>
      </c>
      <c r="D90" s="13" t="s">
        <v>99</v>
      </c>
      <c r="E90" s="13" t="s">
        <v>101</v>
      </c>
      <c r="F90" s="24">
        <v>0</v>
      </c>
      <c r="G90" s="25">
        <v>0</v>
      </c>
      <c r="H90" s="24">
        <v>0</v>
      </c>
      <c r="I90" s="25">
        <v>0</v>
      </c>
      <c r="J90" s="24">
        <v>0</v>
      </c>
      <c r="K90" s="25">
        <v>0</v>
      </c>
      <c r="L90" s="24">
        <v>17</v>
      </c>
      <c r="M90" s="25">
        <v>20</v>
      </c>
      <c r="N90" s="24">
        <v>0</v>
      </c>
      <c r="O90" s="25">
        <v>0</v>
      </c>
      <c r="P90" s="24">
        <v>0</v>
      </c>
      <c r="Q90" s="25">
        <v>7</v>
      </c>
      <c r="R90" s="13">
        <f t="shared" si="2"/>
        <v>44</v>
      </c>
      <c r="S90" s="106">
        <f>R90*1</f>
        <v>44</v>
      </c>
    </row>
    <row r="91" spans="1:19">
      <c r="A91" s="13">
        <v>86</v>
      </c>
      <c r="B91" s="52" t="s">
        <v>159</v>
      </c>
      <c r="C91" s="13" t="s">
        <v>16</v>
      </c>
      <c r="D91" s="13" t="s">
        <v>20</v>
      </c>
      <c r="E91" s="13" t="s">
        <v>102</v>
      </c>
      <c r="F91" s="24">
        <v>3</v>
      </c>
      <c r="G91" s="25">
        <v>2</v>
      </c>
      <c r="H91" s="24">
        <v>5</v>
      </c>
      <c r="I91" s="25">
        <v>3</v>
      </c>
      <c r="J91" s="24">
        <v>10</v>
      </c>
      <c r="K91" s="28" t="s">
        <v>338</v>
      </c>
      <c r="L91" s="24">
        <v>0</v>
      </c>
      <c r="M91" s="25">
        <v>0</v>
      </c>
      <c r="N91" s="24">
        <v>5</v>
      </c>
      <c r="O91" s="25">
        <v>10</v>
      </c>
      <c r="P91" s="24">
        <v>0</v>
      </c>
      <c r="Q91" s="25">
        <v>0</v>
      </c>
      <c r="R91" s="13">
        <f t="shared" si="2"/>
        <v>38</v>
      </c>
      <c r="S91" s="106">
        <f>R91*12/11</f>
        <v>41.454545454545453</v>
      </c>
    </row>
    <row r="92" spans="1:19">
      <c r="A92" s="13">
        <v>87</v>
      </c>
      <c r="B92" s="13" t="s">
        <v>195</v>
      </c>
      <c r="C92" s="13" t="s">
        <v>42</v>
      </c>
      <c r="D92" s="13" t="s">
        <v>97</v>
      </c>
      <c r="E92" s="13" t="s">
        <v>101</v>
      </c>
      <c r="F92" s="24">
        <v>0</v>
      </c>
      <c r="G92" s="25">
        <v>0</v>
      </c>
      <c r="H92" s="24">
        <v>5</v>
      </c>
      <c r="I92" s="25">
        <v>5</v>
      </c>
      <c r="J92" s="24">
        <v>0</v>
      </c>
      <c r="K92" s="25">
        <v>0</v>
      </c>
      <c r="L92" s="24">
        <v>2</v>
      </c>
      <c r="M92" s="25">
        <v>3</v>
      </c>
      <c r="N92" s="24">
        <v>13</v>
      </c>
      <c r="O92" s="25">
        <v>13</v>
      </c>
      <c r="P92" s="24">
        <v>0</v>
      </c>
      <c r="Q92" s="25">
        <v>0</v>
      </c>
      <c r="R92" s="13">
        <f t="shared" si="2"/>
        <v>41</v>
      </c>
      <c r="S92" s="106">
        <f>R92*1</f>
        <v>41</v>
      </c>
    </row>
    <row r="93" spans="1:19">
      <c r="A93" s="13">
        <v>88</v>
      </c>
      <c r="B93" s="13" t="s">
        <v>396</v>
      </c>
      <c r="C93" s="13" t="s">
        <v>43</v>
      </c>
      <c r="D93" s="13" t="s">
        <v>20</v>
      </c>
      <c r="E93" s="13" t="s">
        <v>102</v>
      </c>
      <c r="F93" s="24">
        <v>0</v>
      </c>
      <c r="G93" s="25">
        <v>0</v>
      </c>
      <c r="H93" s="24">
        <v>0</v>
      </c>
      <c r="I93" s="25">
        <v>0</v>
      </c>
      <c r="J93" s="24">
        <v>0</v>
      </c>
      <c r="K93" s="28" t="s">
        <v>338</v>
      </c>
      <c r="L93" s="24">
        <v>0</v>
      </c>
      <c r="M93" s="25">
        <v>1</v>
      </c>
      <c r="N93" s="24">
        <v>14</v>
      </c>
      <c r="O93" s="25">
        <v>11</v>
      </c>
      <c r="P93" s="24">
        <v>4</v>
      </c>
      <c r="Q93" s="25">
        <v>8</v>
      </c>
      <c r="R93" s="13">
        <f>SUM(N93:Q93)</f>
        <v>37</v>
      </c>
      <c r="S93" s="106">
        <f>R93*12/11</f>
        <v>40.363636363636367</v>
      </c>
    </row>
    <row r="94" spans="1:19">
      <c r="A94" s="13">
        <v>89</v>
      </c>
      <c r="B94" s="13" t="s">
        <v>130</v>
      </c>
      <c r="C94" s="13" t="s">
        <v>22</v>
      </c>
      <c r="D94" s="13" t="s">
        <v>98</v>
      </c>
      <c r="E94" s="13" t="s">
        <v>101</v>
      </c>
      <c r="F94" s="24">
        <v>2</v>
      </c>
      <c r="G94" s="25">
        <v>0</v>
      </c>
      <c r="H94" s="24">
        <v>6</v>
      </c>
      <c r="I94" s="25">
        <v>9</v>
      </c>
      <c r="J94" s="24">
        <v>0</v>
      </c>
      <c r="K94" s="25">
        <v>0</v>
      </c>
      <c r="L94" s="24">
        <v>8</v>
      </c>
      <c r="M94" s="25">
        <v>8</v>
      </c>
      <c r="N94" s="24">
        <v>0</v>
      </c>
      <c r="O94" s="25">
        <v>2</v>
      </c>
      <c r="P94" s="24">
        <v>0</v>
      </c>
      <c r="Q94" s="25">
        <v>0</v>
      </c>
      <c r="R94" s="13">
        <f t="shared" ref="R94:R104" si="4">SUM(F94:Q94)</f>
        <v>35</v>
      </c>
      <c r="S94" s="106">
        <f>R94*1</f>
        <v>35</v>
      </c>
    </row>
    <row r="95" spans="1:19">
      <c r="A95" s="13">
        <v>90</v>
      </c>
      <c r="B95" s="13" t="s">
        <v>319</v>
      </c>
      <c r="C95" s="13" t="s">
        <v>24</v>
      </c>
      <c r="D95" s="13" t="s">
        <v>99</v>
      </c>
      <c r="E95" s="13" t="s">
        <v>101</v>
      </c>
      <c r="F95" s="24">
        <v>1</v>
      </c>
      <c r="G95" s="25">
        <v>0</v>
      </c>
      <c r="H95" s="24">
        <v>10</v>
      </c>
      <c r="I95" s="25">
        <v>8</v>
      </c>
      <c r="J95" s="24">
        <v>0</v>
      </c>
      <c r="K95" s="25">
        <v>0</v>
      </c>
      <c r="L95" s="24">
        <v>6</v>
      </c>
      <c r="M95" s="25">
        <v>6</v>
      </c>
      <c r="N95" s="24">
        <v>0</v>
      </c>
      <c r="O95" s="25">
        <v>0</v>
      </c>
      <c r="P95" s="24">
        <v>0</v>
      </c>
      <c r="Q95" s="25">
        <v>0</v>
      </c>
      <c r="R95" s="13">
        <f t="shared" si="4"/>
        <v>31</v>
      </c>
      <c r="S95" s="106">
        <f>R95*1</f>
        <v>31</v>
      </c>
    </row>
    <row r="96" spans="1:19">
      <c r="A96" s="13">
        <v>91</v>
      </c>
      <c r="B96" s="13" t="s">
        <v>82</v>
      </c>
      <c r="C96" s="13" t="s">
        <v>45</v>
      </c>
      <c r="D96" s="13" t="s">
        <v>98</v>
      </c>
      <c r="E96" s="13" t="s">
        <v>102</v>
      </c>
      <c r="F96" s="24">
        <v>0</v>
      </c>
      <c r="G96" s="25">
        <v>0</v>
      </c>
      <c r="H96" s="24">
        <v>0</v>
      </c>
      <c r="I96" s="25">
        <v>0</v>
      </c>
      <c r="J96" s="24">
        <v>1</v>
      </c>
      <c r="K96" s="28" t="s">
        <v>338</v>
      </c>
      <c r="L96" s="24">
        <v>7</v>
      </c>
      <c r="M96" s="25">
        <v>7</v>
      </c>
      <c r="N96" s="24">
        <v>6</v>
      </c>
      <c r="O96" s="25">
        <v>7</v>
      </c>
      <c r="P96" s="24">
        <v>0</v>
      </c>
      <c r="Q96" s="25">
        <v>0</v>
      </c>
      <c r="R96" s="13">
        <f t="shared" si="4"/>
        <v>28</v>
      </c>
      <c r="S96" s="106">
        <f>R96*12/11</f>
        <v>30.545454545454547</v>
      </c>
    </row>
    <row r="97" spans="1:19">
      <c r="A97" s="13">
        <v>92</v>
      </c>
      <c r="B97" s="52" t="s">
        <v>197</v>
      </c>
      <c r="C97" s="13" t="s">
        <v>13</v>
      </c>
      <c r="D97" s="13" t="s">
        <v>20</v>
      </c>
      <c r="E97" s="13" t="s">
        <v>101</v>
      </c>
      <c r="F97" s="24">
        <v>4</v>
      </c>
      <c r="G97" s="25">
        <v>4</v>
      </c>
      <c r="H97" s="24">
        <v>10</v>
      </c>
      <c r="I97" s="25">
        <v>7</v>
      </c>
      <c r="J97" s="24">
        <v>0</v>
      </c>
      <c r="K97" s="25">
        <v>0</v>
      </c>
      <c r="L97" s="24">
        <v>0</v>
      </c>
      <c r="M97" s="25">
        <v>0</v>
      </c>
      <c r="N97" s="24">
        <v>0</v>
      </c>
      <c r="O97" s="25">
        <v>5</v>
      </c>
      <c r="P97" s="24">
        <v>0</v>
      </c>
      <c r="Q97" s="25">
        <v>0</v>
      </c>
      <c r="R97" s="13">
        <f t="shared" si="4"/>
        <v>30</v>
      </c>
      <c r="S97" s="106">
        <f>R97*1</f>
        <v>30</v>
      </c>
    </row>
    <row r="98" spans="1:19">
      <c r="A98" s="13">
        <v>93</v>
      </c>
      <c r="B98" s="13" t="s">
        <v>209</v>
      </c>
      <c r="C98" s="13" t="s">
        <v>24</v>
      </c>
      <c r="D98" s="13" t="s">
        <v>99</v>
      </c>
      <c r="E98" s="13" t="s">
        <v>101</v>
      </c>
      <c r="F98" s="24">
        <v>5</v>
      </c>
      <c r="G98" s="25">
        <v>3</v>
      </c>
      <c r="H98" s="24">
        <v>0</v>
      </c>
      <c r="I98" s="25">
        <v>0</v>
      </c>
      <c r="J98" s="24">
        <v>0</v>
      </c>
      <c r="K98" s="25">
        <v>0</v>
      </c>
      <c r="L98" s="24">
        <v>8</v>
      </c>
      <c r="M98" s="25">
        <v>10</v>
      </c>
      <c r="N98" s="24">
        <v>0</v>
      </c>
      <c r="O98" s="25">
        <v>3</v>
      </c>
      <c r="P98" s="24">
        <v>0</v>
      </c>
      <c r="Q98" s="25">
        <v>0</v>
      </c>
      <c r="R98" s="13">
        <f t="shared" si="4"/>
        <v>29</v>
      </c>
      <c r="S98" s="106">
        <f>R98*1</f>
        <v>29</v>
      </c>
    </row>
    <row r="99" spans="1:19">
      <c r="A99" s="13">
        <v>94</v>
      </c>
      <c r="B99" s="52" t="s">
        <v>295</v>
      </c>
      <c r="C99" s="13" t="s">
        <v>25</v>
      </c>
      <c r="D99" s="13" t="s">
        <v>30</v>
      </c>
      <c r="E99" s="13" t="s">
        <v>102</v>
      </c>
      <c r="F99" s="24">
        <v>13</v>
      </c>
      <c r="G99" s="25">
        <v>13</v>
      </c>
      <c r="H99" s="24">
        <v>0</v>
      </c>
      <c r="I99" s="25">
        <v>0</v>
      </c>
      <c r="J99" s="24">
        <v>0</v>
      </c>
      <c r="K99" s="28" t="s">
        <v>338</v>
      </c>
      <c r="L99" s="24">
        <v>0</v>
      </c>
      <c r="M99" s="25">
        <v>0</v>
      </c>
      <c r="N99" s="24">
        <v>0</v>
      </c>
      <c r="O99" s="25">
        <v>0</v>
      </c>
      <c r="P99" s="24">
        <v>0</v>
      </c>
      <c r="Q99" s="25">
        <v>0</v>
      </c>
      <c r="R99" s="13">
        <f t="shared" si="4"/>
        <v>26</v>
      </c>
      <c r="S99" s="106">
        <f>R99*12/11</f>
        <v>28.363636363636363</v>
      </c>
    </row>
    <row r="100" spans="1:19">
      <c r="A100" s="13">
        <v>95</v>
      </c>
      <c r="B100" s="52" t="s">
        <v>272</v>
      </c>
      <c r="C100" s="13" t="s">
        <v>25</v>
      </c>
      <c r="D100" s="13" t="s">
        <v>30</v>
      </c>
      <c r="E100" s="13" t="s">
        <v>102</v>
      </c>
      <c r="F100" s="24">
        <v>0</v>
      </c>
      <c r="G100" s="25">
        <v>0</v>
      </c>
      <c r="H100" s="24">
        <v>4</v>
      </c>
      <c r="I100" s="25">
        <v>14</v>
      </c>
      <c r="J100" s="24">
        <v>2</v>
      </c>
      <c r="K100" s="28" t="s">
        <v>338</v>
      </c>
      <c r="L100" s="24">
        <v>0</v>
      </c>
      <c r="M100" s="25">
        <v>0</v>
      </c>
      <c r="N100" s="24">
        <v>4</v>
      </c>
      <c r="O100" s="25">
        <v>0</v>
      </c>
      <c r="P100" s="24">
        <v>0</v>
      </c>
      <c r="Q100" s="25">
        <v>0</v>
      </c>
      <c r="R100" s="13">
        <f t="shared" si="4"/>
        <v>24</v>
      </c>
      <c r="S100" s="106">
        <f>R100*12/11</f>
        <v>26.181818181818183</v>
      </c>
    </row>
    <row r="101" spans="1:19">
      <c r="A101" s="13">
        <v>96</v>
      </c>
      <c r="B101" s="13" t="s">
        <v>408</v>
      </c>
      <c r="C101" s="13" t="s">
        <v>26</v>
      </c>
      <c r="D101" s="13" t="s">
        <v>98</v>
      </c>
      <c r="E101" s="13" t="s">
        <v>102</v>
      </c>
      <c r="F101" s="24">
        <v>0</v>
      </c>
      <c r="G101" s="25">
        <v>0</v>
      </c>
      <c r="H101" s="24">
        <v>0</v>
      </c>
      <c r="I101" s="25">
        <v>0</v>
      </c>
      <c r="J101" s="24">
        <v>0</v>
      </c>
      <c r="K101" s="28" t="s">
        <v>338</v>
      </c>
      <c r="L101" s="24">
        <v>6</v>
      </c>
      <c r="M101" s="25">
        <v>6</v>
      </c>
      <c r="N101" s="24">
        <v>8</v>
      </c>
      <c r="O101" s="25">
        <v>0</v>
      </c>
      <c r="P101" s="24">
        <v>0</v>
      </c>
      <c r="Q101" s="25">
        <v>0</v>
      </c>
      <c r="R101" s="13">
        <f t="shared" si="4"/>
        <v>20</v>
      </c>
      <c r="S101" s="106">
        <f>R101*12/11</f>
        <v>21.818181818181817</v>
      </c>
    </row>
    <row r="102" spans="1:19">
      <c r="A102" s="13">
        <v>97</v>
      </c>
      <c r="B102" s="13" t="s">
        <v>189</v>
      </c>
      <c r="C102" s="13" t="s">
        <v>29</v>
      </c>
      <c r="D102" s="13" t="s">
        <v>99</v>
      </c>
      <c r="E102" s="13" t="s">
        <v>101</v>
      </c>
      <c r="F102" s="24">
        <v>4</v>
      </c>
      <c r="G102" s="25">
        <v>2</v>
      </c>
      <c r="H102" s="24">
        <v>0</v>
      </c>
      <c r="I102" s="25">
        <v>0</v>
      </c>
      <c r="J102" s="24">
        <v>0</v>
      </c>
      <c r="K102" s="25">
        <v>0</v>
      </c>
      <c r="L102" s="24">
        <v>7</v>
      </c>
      <c r="M102" s="25">
        <v>8</v>
      </c>
      <c r="N102" s="24">
        <v>0</v>
      </c>
      <c r="O102" s="25">
        <v>0</v>
      </c>
      <c r="P102" s="24">
        <v>0</v>
      </c>
      <c r="Q102" s="25">
        <v>0</v>
      </c>
      <c r="R102" s="13">
        <f t="shared" si="4"/>
        <v>21</v>
      </c>
      <c r="S102" s="106">
        <f>R102*1</f>
        <v>21</v>
      </c>
    </row>
    <row r="103" spans="1:19">
      <c r="A103" s="13">
        <v>98</v>
      </c>
      <c r="B103" s="13" t="s">
        <v>271</v>
      </c>
      <c r="C103" s="13" t="s">
        <v>21</v>
      </c>
      <c r="D103" s="13" t="s">
        <v>98</v>
      </c>
      <c r="E103" s="13" t="s">
        <v>102</v>
      </c>
      <c r="F103" s="24">
        <v>0</v>
      </c>
      <c r="G103" s="25">
        <v>1</v>
      </c>
      <c r="H103" s="24">
        <v>10</v>
      </c>
      <c r="I103" s="25">
        <v>0</v>
      </c>
      <c r="J103" s="24">
        <v>6</v>
      </c>
      <c r="K103" s="28" t="s">
        <v>338</v>
      </c>
      <c r="L103" s="24">
        <v>0</v>
      </c>
      <c r="M103" s="25">
        <v>0</v>
      </c>
      <c r="N103" s="24">
        <v>0</v>
      </c>
      <c r="O103" s="25">
        <v>0</v>
      </c>
      <c r="P103" s="24">
        <v>0</v>
      </c>
      <c r="Q103" s="25">
        <v>0</v>
      </c>
      <c r="R103" s="13">
        <f t="shared" si="4"/>
        <v>17</v>
      </c>
      <c r="S103" s="106">
        <f>R103*12/11</f>
        <v>18.545454545454547</v>
      </c>
    </row>
    <row r="104" spans="1:19">
      <c r="A104" s="13">
        <v>99</v>
      </c>
      <c r="B104" s="73" t="s">
        <v>460</v>
      </c>
      <c r="C104" s="13" t="s">
        <v>14</v>
      </c>
      <c r="D104" s="13" t="s">
        <v>20</v>
      </c>
      <c r="E104" s="13" t="s">
        <v>101</v>
      </c>
      <c r="F104" s="24">
        <v>0</v>
      </c>
      <c r="G104" s="25">
        <v>0</v>
      </c>
      <c r="H104" s="24">
        <v>9</v>
      </c>
      <c r="I104" s="25">
        <v>8</v>
      </c>
      <c r="J104" s="24">
        <v>0</v>
      </c>
      <c r="K104" s="25">
        <v>0</v>
      </c>
      <c r="L104" s="24">
        <v>0</v>
      </c>
      <c r="M104" s="25">
        <v>0</v>
      </c>
      <c r="N104" s="24">
        <v>0</v>
      </c>
      <c r="O104" s="25">
        <v>0</v>
      </c>
      <c r="P104" s="24">
        <v>0</v>
      </c>
      <c r="Q104" s="25">
        <v>0</v>
      </c>
      <c r="R104" s="13">
        <f t="shared" si="4"/>
        <v>17</v>
      </c>
      <c r="S104" s="106">
        <f>R104*1</f>
        <v>17</v>
      </c>
    </row>
    <row r="105" spans="1:19">
      <c r="A105" s="13">
        <v>100</v>
      </c>
      <c r="B105" s="13" t="s">
        <v>369</v>
      </c>
      <c r="C105" s="13" t="s">
        <v>24</v>
      </c>
      <c r="D105" s="13" t="s">
        <v>99</v>
      </c>
      <c r="E105" s="13" t="s">
        <v>101</v>
      </c>
      <c r="F105" s="24">
        <v>0</v>
      </c>
      <c r="G105" s="25">
        <v>0</v>
      </c>
      <c r="H105" s="24">
        <v>9</v>
      </c>
      <c r="I105" s="25">
        <v>7</v>
      </c>
      <c r="J105" s="24">
        <v>0</v>
      </c>
      <c r="K105" s="25">
        <v>0</v>
      </c>
      <c r="L105" s="24">
        <v>0</v>
      </c>
      <c r="M105" s="25">
        <v>0</v>
      </c>
      <c r="N105" s="24">
        <v>0</v>
      </c>
      <c r="O105" s="25">
        <v>0</v>
      </c>
      <c r="P105" s="24">
        <v>0</v>
      </c>
      <c r="Q105" s="25">
        <v>0</v>
      </c>
      <c r="R105" s="13">
        <f>SUM(H105:Q105)</f>
        <v>16</v>
      </c>
      <c r="S105" s="106">
        <f>R105*1</f>
        <v>16</v>
      </c>
    </row>
    <row r="106" spans="1:19">
      <c r="A106" s="13">
        <v>101</v>
      </c>
      <c r="B106" s="13" t="s">
        <v>252</v>
      </c>
      <c r="C106" s="13" t="s">
        <v>9</v>
      </c>
      <c r="D106" s="13" t="s">
        <v>97</v>
      </c>
      <c r="E106" s="13" t="s">
        <v>101</v>
      </c>
      <c r="F106" s="24">
        <v>0</v>
      </c>
      <c r="G106" s="25">
        <v>0</v>
      </c>
      <c r="H106" s="24">
        <v>12</v>
      </c>
      <c r="I106" s="25">
        <v>4</v>
      </c>
      <c r="J106" s="24">
        <v>0</v>
      </c>
      <c r="K106" s="25">
        <v>0</v>
      </c>
      <c r="L106" s="24">
        <v>0</v>
      </c>
      <c r="M106" s="25">
        <v>0</v>
      </c>
      <c r="N106" s="24">
        <v>0</v>
      </c>
      <c r="O106" s="25">
        <v>0</v>
      </c>
      <c r="P106" s="24">
        <v>0</v>
      </c>
      <c r="Q106" s="25">
        <v>0</v>
      </c>
      <c r="R106" s="13">
        <f>SUM(F106:Q106)</f>
        <v>16</v>
      </c>
      <c r="S106" s="106">
        <f>R106*1</f>
        <v>16</v>
      </c>
    </row>
    <row r="107" spans="1:19">
      <c r="A107" s="13">
        <v>102</v>
      </c>
      <c r="B107" s="52" t="s">
        <v>397</v>
      </c>
      <c r="C107" s="13" t="s">
        <v>13</v>
      </c>
      <c r="D107" s="13" t="s">
        <v>20</v>
      </c>
      <c r="E107" s="13" t="s">
        <v>101</v>
      </c>
      <c r="F107" s="24">
        <v>0</v>
      </c>
      <c r="G107" s="25">
        <v>0</v>
      </c>
      <c r="H107" s="24">
        <v>11</v>
      </c>
      <c r="I107" s="25">
        <v>4</v>
      </c>
      <c r="J107" s="24">
        <v>0</v>
      </c>
      <c r="K107" s="25">
        <v>0</v>
      </c>
      <c r="L107" s="24">
        <v>0</v>
      </c>
      <c r="M107" s="25">
        <v>0</v>
      </c>
      <c r="N107" s="24">
        <v>0</v>
      </c>
      <c r="O107" s="25">
        <v>1</v>
      </c>
      <c r="P107" s="24">
        <v>0</v>
      </c>
      <c r="Q107" s="25">
        <v>0</v>
      </c>
      <c r="R107" s="13">
        <f>SUM(H107:Q107)</f>
        <v>16</v>
      </c>
      <c r="S107" s="106">
        <f>R107*1</f>
        <v>16</v>
      </c>
    </row>
    <row r="108" spans="1:19">
      <c r="A108" s="13">
        <v>103</v>
      </c>
      <c r="B108" s="52" t="s">
        <v>296</v>
      </c>
      <c r="C108" s="13" t="s">
        <v>11</v>
      </c>
      <c r="D108" s="13" t="s">
        <v>30</v>
      </c>
      <c r="E108" s="13" t="s">
        <v>102</v>
      </c>
      <c r="F108" s="24">
        <v>0</v>
      </c>
      <c r="G108" s="25">
        <v>12</v>
      </c>
      <c r="H108" s="24">
        <v>0</v>
      </c>
      <c r="I108" s="25">
        <v>0</v>
      </c>
      <c r="J108" s="24">
        <v>0</v>
      </c>
      <c r="K108" s="28" t="s">
        <v>338</v>
      </c>
      <c r="L108" s="24">
        <v>0</v>
      </c>
      <c r="M108" s="25">
        <v>0</v>
      </c>
      <c r="N108" s="24">
        <v>1</v>
      </c>
      <c r="O108" s="25">
        <v>0</v>
      </c>
      <c r="P108" s="24">
        <v>0</v>
      </c>
      <c r="Q108" s="25">
        <v>0</v>
      </c>
      <c r="R108" s="13">
        <f>SUM(F108:Q108)</f>
        <v>13</v>
      </c>
      <c r="S108" s="106">
        <f>R108*12/11</f>
        <v>14.181818181818182</v>
      </c>
    </row>
    <row r="109" spans="1:19">
      <c r="A109" s="13">
        <v>104</v>
      </c>
      <c r="B109" s="13" t="s">
        <v>461</v>
      </c>
      <c r="C109" s="13" t="s">
        <v>16</v>
      </c>
      <c r="D109" s="13" t="s">
        <v>20</v>
      </c>
      <c r="E109" s="13" t="s">
        <v>102</v>
      </c>
      <c r="F109" s="24">
        <v>0</v>
      </c>
      <c r="G109" s="25">
        <v>0</v>
      </c>
      <c r="H109" s="24">
        <v>7</v>
      </c>
      <c r="I109" s="25">
        <v>6</v>
      </c>
      <c r="J109" s="24">
        <v>0</v>
      </c>
      <c r="K109" s="28" t="s">
        <v>338</v>
      </c>
      <c r="L109" s="24">
        <v>0</v>
      </c>
      <c r="M109" s="25">
        <v>0</v>
      </c>
      <c r="N109" s="24">
        <v>0</v>
      </c>
      <c r="O109" s="25">
        <v>0</v>
      </c>
      <c r="P109" s="24">
        <v>0</v>
      </c>
      <c r="Q109" s="25">
        <v>0</v>
      </c>
      <c r="R109" s="13">
        <f>SUM(F109:Q109)</f>
        <v>13</v>
      </c>
      <c r="S109" s="106">
        <f>R109*12/11</f>
        <v>14.181818181818182</v>
      </c>
    </row>
    <row r="110" spans="1:19">
      <c r="A110" s="13">
        <v>105</v>
      </c>
      <c r="B110" s="13" t="s">
        <v>406</v>
      </c>
      <c r="C110" s="13" t="s">
        <v>45</v>
      </c>
      <c r="D110" s="13" t="s">
        <v>98</v>
      </c>
      <c r="E110" s="13" t="s">
        <v>102</v>
      </c>
      <c r="F110" s="24">
        <v>0</v>
      </c>
      <c r="G110" s="25">
        <v>0</v>
      </c>
      <c r="H110" s="24">
        <v>0</v>
      </c>
      <c r="I110" s="25">
        <v>0</v>
      </c>
      <c r="J110" s="24">
        <v>0</v>
      </c>
      <c r="K110" s="28" t="s">
        <v>338</v>
      </c>
      <c r="L110" s="24">
        <v>4</v>
      </c>
      <c r="M110" s="25">
        <v>4</v>
      </c>
      <c r="N110" s="24">
        <v>0</v>
      </c>
      <c r="O110" s="25">
        <v>4</v>
      </c>
      <c r="P110" s="24">
        <v>0</v>
      </c>
      <c r="Q110" s="25">
        <v>0</v>
      </c>
      <c r="R110" s="13">
        <f>SUM(H110:Q110)</f>
        <v>12</v>
      </c>
      <c r="S110" s="106">
        <f>R110*12/11</f>
        <v>13.090909090909092</v>
      </c>
    </row>
    <row r="111" spans="1:19">
      <c r="A111" s="13">
        <v>106</v>
      </c>
      <c r="B111" s="73" t="s">
        <v>144</v>
      </c>
      <c r="C111" s="13" t="s">
        <v>14</v>
      </c>
      <c r="D111" s="13" t="s">
        <v>20</v>
      </c>
      <c r="E111" s="13" t="s">
        <v>101</v>
      </c>
      <c r="F111" s="24">
        <v>5</v>
      </c>
      <c r="G111" s="25">
        <v>8</v>
      </c>
      <c r="H111" s="24">
        <v>0</v>
      </c>
      <c r="I111" s="25">
        <v>0</v>
      </c>
      <c r="J111" s="24">
        <v>0</v>
      </c>
      <c r="K111" s="25">
        <v>0</v>
      </c>
      <c r="L111" s="24">
        <v>0</v>
      </c>
      <c r="M111" s="25">
        <v>0</v>
      </c>
      <c r="N111" s="24">
        <v>0</v>
      </c>
      <c r="O111" s="25">
        <v>0</v>
      </c>
      <c r="P111" s="24">
        <v>0</v>
      </c>
      <c r="Q111" s="25">
        <v>0</v>
      </c>
      <c r="R111" s="13">
        <f>SUM(F111:Q111)</f>
        <v>13</v>
      </c>
      <c r="S111" s="106">
        <f>R111*1</f>
        <v>13</v>
      </c>
    </row>
    <row r="112" spans="1:19">
      <c r="A112" s="13">
        <v>107</v>
      </c>
      <c r="B112" s="13" t="s">
        <v>330</v>
      </c>
      <c r="C112" s="13" t="s">
        <v>43</v>
      </c>
      <c r="D112" s="13" t="s">
        <v>20</v>
      </c>
      <c r="E112" s="13" t="s">
        <v>102</v>
      </c>
      <c r="F112" s="24">
        <v>0</v>
      </c>
      <c r="G112" s="25">
        <v>7</v>
      </c>
      <c r="H112" s="24">
        <v>1</v>
      </c>
      <c r="I112" s="25">
        <v>2</v>
      </c>
      <c r="J112" s="24">
        <v>0</v>
      </c>
      <c r="K112" s="28" t="s">
        <v>338</v>
      </c>
      <c r="L112" s="24">
        <v>0</v>
      </c>
      <c r="M112" s="25">
        <v>0</v>
      </c>
      <c r="N112" s="24">
        <v>0</v>
      </c>
      <c r="O112" s="25">
        <v>0</v>
      </c>
      <c r="P112" s="24">
        <v>0</v>
      </c>
      <c r="Q112" s="25">
        <v>0</v>
      </c>
      <c r="R112" s="13">
        <f>SUM(F112:Q112)</f>
        <v>10</v>
      </c>
      <c r="S112" s="106">
        <f>R112*12/11</f>
        <v>10.909090909090908</v>
      </c>
    </row>
    <row r="113" spans="1:19">
      <c r="A113" s="13">
        <v>108</v>
      </c>
      <c r="B113" s="13" t="s">
        <v>214</v>
      </c>
      <c r="C113" s="13" t="s">
        <v>45</v>
      </c>
      <c r="D113" s="13" t="s">
        <v>98</v>
      </c>
      <c r="E113" s="13" t="s">
        <v>102</v>
      </c>
      <c r="F113" s="24">
        <v>0</v>
      </c>
      <c r="G113" s="25">
        <v>0</v>
      </c>
      <c r="H113" s="24">
        <v>0</v>
      </c>
      <c r="I113" s="25">
        <v>0</v>
      </c>
      <c r="J113" s="24">
        <v>0</v>
      </c>
      <c r="K113" s="28" t="s">
        <v>338</v>
      </c>
      <c r="L113" s="24">
        <v>5</v>
      </c>
      <c r="M113" s="25">
        <v>5</v>
      </c>
      <c r="N113" s="24">
        <v>0</v>
      </c>
      <c r="O113" s="25">
        <v>0</v>
      </c>
      <c r="P113" s="24">
        <v>0</v>
      </c>
      <c r="Q113" s="25">
        <v>0</v>
      </c>
      <c r="R113" s="13">
        <f>SUM(F113:Q113)</f>
        <v>10</v>
      </c>
      <c r="S113" s="106">
        <f>R113*12/11</f>
        <v>10.909090909090908</v>
      </c>
    </row>
    <row r="114" spans="1:19">
      <c r="A114" s="13">
        <v>109</v>
      </c>
      <c r="B114" s="52" t="s">
        <v>463</v>
      </c>
      <c r="C114" s="13" t="s">
        <v>11</v>
      </c>
      <c r="D114" s="13" t="s">
        <v>30</v>
      </c>
      <c r="E114" s="13" t="s">
        <v>102</v>
      </c>
      <c r="F114" s="24">
        <v>0</v>
      </c>
      <c r="G114" s="25">
        <v>0</v>
      </c>
      <c r="H114" s="24">
        <v>2</v>
      </c>
      <c r="I114" s="25">
        <v>0</v>
      </c>
      <c r="J114" s="24">
        <v>0</v>
      </c>
      <c r="K114" s="28" t="s">
        <v>338</v>
      </c>
      <c r="L114" s="24">
        <v>4</v>
      </c>
      <c r="M114" s="25">
        <v>3</v>
      </c>
      <c r="N114" s="24">
        <v>0</v>
      </c>
      <c r="O114" s="25">
        <v>0</v>
      </c>
      <c r="P114" s="24">
        <v>0</v>
      </c>
      <c r="Q114" s="25">
        <v>0</v>
      </c>
      <c r="R114" s="13">
        <f>SUM(F114:Q114)</f>
        <v>9</v>
      </c>
      <c r="S114" s="106">
        <f>R114*12/11</f>
        <v>9.8181818181818183</v>
      </c>
    </row>
    <row r="115" spans="1:19">
      <c r="A115" s="13">
        <v>110</v>
      </c>
      <c r="B115" s="52" t="s">
        <v>462</v>
      </c>
      <c r="C115" s="13" t="s">
        <v>13</v>
      </c>
      <c r="D115" s="13" t="s">
        <v>20</v>
      </c>
      <c r="E115" s="13" t="s">
        <v>101</v>
      </c>
      <c r="F115" s="24">
        <v>0</v>
      </c>
      <c r="G115" s="25">
        <v>0</v>
      </c>
      <c r="H115" s="24">
        <v>6</v>
      </c>
      <c r="I115" s="25">
        <v>1</v>
      </c>
      <c r="J115" s="24">
        <v>0</v>
      </c>
      <c r="K115" s="25">
        <v>0</v>
      </c>
      <c r="L115" s="24">
        <v>0</v>
      </c>
      <c r="M115" s="25">
        <v>0</v>
      </c>
      <c r="N115" s="24">
        <v>0</v>
      </c>
      <c r="O115" s="25">
        <v>0</v>
      </c>
      <c r="P115" s="24">
        <v>0</v>
      </c>
      <c r="Q115" s="25">
        <v>0</v>
      </c>
      <c r="R115" s="13">
        <f>SUM(F115:Q115)</f>
        <v>7</v>
      </c>
      <c r="S115" s="106">
        <f>R115</f>
        <v>7</v>
      </c>
    </row>
    <row r="116" spans="1:19">
      <c r="A116" s="13">
        <v>111</v>
      </c>
      <c r="B116" s="13" t="s">
        <v>399</v>
      </c>
      <c r="C116" s="13" t="s">
        <v>43</v>
      </c>
      <c r="D116" s="13" t="s">
        <v>20</v>
      </c>
      <c r="E116" s="13" t="s">
        <v>102</v>
      </c>
      <c r="F116" s="24">
        <v>0</v>
      </c>
      <c r="G116" s="25">
        <v>0</v>
      </c>
      <c r="H116" s="24">
        <v>12</v>
      </c>
      <c r="I116" s="25">
        <v>5</v>
      </c>
      <c r="J116" s="24">
        <v>0</v>
      </c>
      <c r="K116" s="28" t="s">
        <v>338</v>
      </c>
      <c r="L116" s="24">
        <v>1</v>
      </c>
      <c r="M116" s="25">
        <v>2</v>
      </c>
      <c r="N116" s="24">
        <v>4</v>
      </c>
      <c r="O116" s="25">
        <v>0</v>
      </c>
      <c r="P116" s="24">
        <v>0</v>
      </c>
      <c r="Q116" s="25">
        <v>1</v>
      </c>
      <c r="R116" s="13">
        <f>SUM(N116:Q116)</f>
        <v>5</v>
      </c>
      <c r="S116" s="106">
        <f>R116*12/11</f>
        <v>5.4545454545454541</v>
      </c>
    </row>
    <row r="117" spans="1:19">
      <c r="A117" s="13">
        <v>112</v>
      </c>
      <c r="B117" s="52" t="s">
        <v>198</v>
      </c>
      <c r="C117" s="13" t="s">
        <v>43</v>
      </c>
      <c r="D117" s="13" t="s">
        <v>20</v>
      </c>
      <c r="E117" s="13" t="s">
        <v>102</v>
      </c>
      <c r="F117" s="24">
        <v>0</v>
      </c>
      <c r="G117" s="25">
        <v>0</v>
      </c>
      <c r="H117" s="24">
        <v>0</v>
      </c>
      <c r="I117" s="25">
        <v>0</v>
      </c>
      <c r="J117" s="24">
        <v>4</v>
      </c>
      <c r="K117" s="28" t="s">
        <v>338</v>
      </c>
      <c r="L117" s="24">
        <v>0</v>
      </c>
      <c r="M117" s="25">
        <v>0</v>
      </c>
      <c r="N117" s="24">
        <v>0</v>
      </c>
      <c r="O117" s="25">
        <v>0</v>
      </c>
      <c r="P117" s="24">
        <v>0</v>
      </c>
      <c r="Q117" s="25">
        <v>0</v>
      </c>
      <c r="R117" s="13">
        <f>SUM(F117:Q117)</f>
        <v>4</v>
      </c>
      <c r="S117" s="106">
        <f>R117*12/11</f>
        <v>4.3636363636363633</v>
      </c>
    </row>
    <row r="118" spans="1:19">
      <c r="A118" s="13">
        <v>113</v>
      </c>
      <c r="B118" s="13" t="s">
        <v>409</v>
      </c>
      <c r="C118" s="13" t="s">
        <v>11</v>
      </c>
      <c r="D118" s="13" t="s">
        <v>30</v>
      </c>
      <c r="E118" s="13" t="s">
        <v>102</v>
      </c>
      <c r="F118" s="24">
        <v>0</v>
      </c>
      <c r="G118" s="25">
        <v>0</v>
      </c>
      <c r="H118" s="24">
        <v>0</v>
      </c>
      <c r="I118" s="25">
        <v>0</v>
      </c>
      <c r="J118" s="24">
        <v>0</v>
      </c>
      <c r="K118" s="28" t="s">
        <v>338</v>
      </c>
      <c r="L118" s="24">
        <v>0</v>
      </c>
      <c r="M118" s="25">
        <v>0</v>
      </c>
      <c r="N118" s="24">
        <v>3</v>
      </c>
      <c r="O118" s="25">
        <v>0</v>
      </c>
      <c r="P118" s="24">
        <v>0</v>
      </c>
      <c r="Q118" s="25">
        <v>0</v>
      </c>
      <c r="R118" s="13">
        <f>SUM(N118:Q118)</f>
        <v>3</v>
      </c>
      <c r="S118" s="106">
        <f>R118*12/11</f>
        <v>3.2727272727272729</v>
      </c>
    </row>
    <row r="119" spans="1:19">
      <c r="A119" s="13">
        <v>114</v>
      </c>
      <c r="B119" s="52" t="s">
        <v>464</v>
      </c>
      <c r="C119" s="13" t="s">
        <v>16</v>
      </c>
      <c r="D119" s="13" t="s">
        <v>20</v>
      </c>
      <c r="E119" s="13" t="s">
        <v>102</v>
      </c>
      <c r="F119" s="24">
        <v>0</v>
      </c>
      <c r="G119" s="25">
        <v>0</v>
      </c>
      <c r="H119" s="24">
        <v>3</v>
      </c>
      <c r="I119" s="25">
        <v>0</v>
      </c>
      <c r="J119" s="24">
        <v>0</v>
      </c>
      <c r="K119" s="28" t="s">
        <v>338</v>
      </c>
      <c r="L119" s="24">
        <v>0</v>
      </c>
      <c r="M119" s="25">
        <v>0</v>
      </c>
      <c r="N119" s="24">
        <v>0</v>
      </c>
      <c r="O119" s="25">
        <v>0</v>
      </c>
      <c r="P119" s="24">
        <v>0</v>
      </c>
      <c r="Q119" s="25">
        <v>0</v>
      </c>
      <c r="R119" s="13">
        <f>SUM(F119:Q119)</f>
        <v>3</v>
      </c>
      <c r="S119" s="106">
        <f>R119*12/11</f>
        <v>3.2727272727272729</v>
      </c>
    </row>
    <row r="120" spans="1:19">
      <c r="A120" s="13">
        <v>115</v>
      </c>
      <c r="B120" s="73" t="s">
        <v>398</v>
      </c>
      <c r="C120" s="13" t="s">
        <v>29</v>
      </c>
      <c r="D120" s="13" t="s">
        <v>99</v>
      </c>
      <c r="E120" s="13" t="s">
        <v>101</v>
      </c>
      <c r="F120" s="24">
        <v>0</v>
      </c>
      <c r="G120" s="25">
        <v>0</v>
      </c>
      <c r="H120" s="24">
        <v>0</v>
      </c>
      <c r="I120" s="25">
        <v>0</v>
      </c>
      <c r="J120" s="24">
        <v>0</v>
      </c>
      <c r="K120" s="25">
        <v>0</v>
      </c>
      <c r="L120" s="24">
        <v>0</v>
      </c>
      <c r="M120" s="25">
        <v>0</v>
      </c>
      <c r="N120" s="24">
        <v>1</v>
      </c>
      <c r="O120" s="25">
        <v>0</v>
      </c>
      <c r="P120" s="24">
        <v>0</v>
      </c>
      <c r="Q120" s="25">
        <v>0</v>
      </c>
      <c r="R120" s="13">
        <f>SUM(H120:Q120)</f>
        <v>1</v>
      </c>
      <c r="S120" s="106">
        <f>R120*1</f>
        <v>1</v>
      </c>
    </row>
    <row r="121" spans="1:19">
      <c r="A121" s="13"/>
      <c r="B121" s="52" t="s">
        <v>367</v>
      </c>
      <c r="C121" s="13" t="s">
        <v>232</v>
      </c>
      <c r="D121" s="13" t="s">
        <v>19</v>
      </c>
      <c r="E121" s="13" t="s">
        <v>101</v>
      </c>
      <c r="F121" s="82" t="s">
        <v>371</v>
      </c>
      <c r="G121" s="85" t="s">
        <v>371</v>
      </c>
      <c r="H121" s="24" t="s">
        <v>366</v>
      </c>
      <c r="I121" s="25" t="s">
        <v>368</v>
      </c>
      <c r="J121" s="24">
        <v>0</v>
      </c>
      <c r="K121" s="25">
        <v>0</v>
      </c>
      <c r="L121" s="24">
        <v>0</v>
      </c>
      <c r="M121" s="25">
        <v>0</v>
      </c>
      <c r="N121" s="24" t="s">
        <v>371</v>
      </c>
      <c r="O121" s="25" t="s">
        <v>371</v>
      </c>
      <c r="P121" s="24">
        <v>0</v>
      </c>
      <c r="Q121" s="25">
        <v>0</v>
      </c>
      <c r="R121" s="13" t="s">
        <v>338</v>
      </c>
      <c r="S121" s="109">
        <v>0</v>
      </c>
    </row>
    <row r="122" spans="1:19">
      <c r="A122" s="13"/>
      <c r="B122" s="167" t="s">
        <v>370</v>
      </c>
      <c r="C122" s="23" t="s">
        <v>232</v>
      </c>
      <c r="D122" s="23" t="s">
        <v>19</v>
      </c>
      <c r="E122" s="23" t="s">
        <v>101</v>
      </c>
      <c r="F122" s="82" t="s">
        <v>371</v>
      </c>
      <c r="G122" s="85" t="s">
        <v>371</v>
      </c>
      <c r="H122" s="24" t="s">
        <v>371</v>
      </c>
      <c r="I122" s="25" t="s">
        <v>372</v>
      </c>
      <c r="J122" s="24">
        <v>0</v>
      </c>
      <c r="K122" s="25">
        <v>0</v>
      </c>
      <c r="L122" s="24">
        <v>0</v>
      </c>
      <c r="M122" s="25">
        <v>0</v>
      </c>
      <c r="N122" s="24" t="s">
        <v>371</v>
      </c>
      <c r="O122" s="25" t="s">
        <v>371</v>
      </c>
      <c r="P122" s="24">
        <v>0</v>
      </c>
      <c r="Q122" s="25">
        <v>0</v>
      </c>
      <c r="R122" s="13" t="s">
        <v>338</v>
      </c>
      <c r="S122" s="109">
        <v>0</v>
      </c>
    </row>
    <row r="123" spans="1:19">
      <c r="A123" s="13"/>
      <c r="B123" s="52" t="s">
        <v>364</v>
      </c>
      <c r="C123" s="13" t="s">
        <v>232</v>
      </c>
      <c r="D123" s="23" t="s">
        <v>19</v>
      </c>
      <c r="E123" s="13" t="s">
        <v>101</v>
      </c>
      <c r="F123" s="82" t="s">
        <v>371</v>
      </c>
      <c r="G123" s="85" t="s">
        <v>371</v>
      </c>
      <c r="H123" s="24" t="s">
        <v>365</v>
      </c>
      <c r="I123" s="25" t="s">
        <v>366</v>
      </c>
      <c r="J123" s="24">
        <v>0</v>
      </c>
      <c r="K123" s="25">
        <v>0</v>
      </c>
      <c r="L123" s="24">
        <v>0</v>
      </c>
      <c r="M123" s="25">
        <v>0</v>
      </c>
      <c r="N123" s="24" t="s">
        <v>371</v>
      </c>
      <c r="O123" s="25" t="s">
        <v>371</v>
      </c>
      <c r="P123" s="24">
        <v>0</v>
      </c>
      <c r="Q123" s="25">
        <v>0</v>
      </c>
      <c r="R123" s="13" t="s">
        <v>338</v>
      </c>
      <c r="S123" s="109">
        <v>0</v>
      </c>
    </row>
    <row r="124" spans="1:19">
      <c r="A124" s="13"/>
      <c r="B124" s="13" t="s">
        <v>52</v>
      </c>
      <c r="C124" s="13" t="s">
        <v>15</v>
      </c>
      <c r="D124" s="23" t="s">
        <v>19</v>
      </c>
      <c r="E124" s="13" t="s">
        <v>102</v>
      </c>
      <c r="F124" s="82" t="s">
        <v>288</v>
      </c>
      <c r="G124" s="85" t="s">
        <v>289</v>
      </c>
      <c r="H124" s="24" t="s">
        <v>362</v>
      </c>
      <c r="I124" s="25" t="s">
        <v>363</v>
      </c>
      <c r="J124" s="24" t="s">
        <v>284</v>
      </c>
      <c r="K124" s="28" t="s">
        <v>338</v>
      </c>
      <c r="L124" s="24" t="s">
        <v>284</v>
      </c>
      <c r="M124" s="25" t="s">
        <v>425</v>
      </c>
      <c r="N124" s="24" t="s">
        <v>385</v>
      </c>
      <c r="O124" s="25" t="s">
        <v>385</v>
      </c>
      <c r="P124" s="24">
        <v>0</v>
      </c>
      <c r="Q124" s="25">
        <v>0</v>
      </c>
      <c r="R124" s="13" t="s">
        <v>338</v>
      </c>
      <c r="S124" s="109">
        <v>0</v>
      </c>
    </row>
    <row r="125" spans="1:19">
      <c r="A125" s="13"/>
      <c r="B125" s="13" t="s">
        <v>51</v>
      </c>
      <c r="C125" s="13" t="s">
        <v>15</v>
      </c>
      <c r="D125" s="13" t="s">
        <v>19</v>
      </c>
      <c r="E125" s="13" t="s">
        <v>102</v>
      </c>
      <c r="F125" s="82" t="s">
        <v>286</v>
      </c>
      <c r="G125" s="85" t="s">
        <v>287</v>
      </c>
      <c r="H125" s="24" t="s">
        <v>361</v>
      </c>
      <c r="I125" s="25" t="s">
        <v>277</v>
      </c>
      <c r="J125" s="24" t="s">
        <v>277</v>
      </c>
      <c r="K125" s="28" t="s">
        <v>338</v>
      </c>
      <c r="L125" s="24" t="s">
        <v>276</v>
      </c>
      <c r="M125" s="25" t="s">
        <v>424</v>
      </c>
      <c r="N125" s="24" t="s">
        <v>371</v>
      </c>
      <c r="O125" s="25" t="s">
        <v>386</v>
      </c>
      <c r="P125" s="24" t="s">
        <v>276</v>
      </c>
      <c r="Q125" s="25" t="s">
        <v>437</v>
      </c>
      <c r="R125" s="13" t="s">
        <v>338</v>
      </c>
      <c r="S125" s="109">
        <v>0</v>
      </c>
    </row>
    <row r="126" spans="1:19">
      <c r="A126" s="13"/>
      <c r="B126" s="73" t="s">
        <v>124</v>
      </c>
      <c r="C126" s="13" t="s">
        <v>28</v>
      </c>
      <c r="D126" s="13" t="s">
        <v>30</v>
      </c>
      <c r="E126" s="13" t="s">
        <v>102</v>
      </c>
      <c r="F126" s="82" t="s">
        <v>328</v>
      </c>
      <c r="G126" s="85" t="s">
        <v>362</v>
      </c>
      <c r="H126" s="24">
        <v>0</v>
      </c>
      <c r="I126" s="25">
        <v>0</v>
      </c>
      <c r="J126" s="24" t="s">
        <v>327</v>
      </c>
      <c r="K126" s="28" t="s">
        <v>338</v>
      </c>
      <c r="L126" s="24">
        <v>0</v>
      </c>
      <c r="M126" s="25">
        <v>0</v>
      </c>
      <c r="N126" s="24" t="s">
        <v>371</v>
      </c>
      <c r="O126" s="25" t="s">
        <v>407</v>
      </c>
      <c r="P126" s="24" t="s">
        <v>371</v>
      </c>
      <c r="Q126" s="25" t="s">
        <v>371</v>
      </c>
      <c r="R126" s="13" t="s">
        <v>338</v>
      </c>
      <c r="S126" s="109">
        <v>0</v>
      </c>
    </row>
    <row r="127" spans="1:19">
      <c r="A127" s="13"/>
      <c r="B127" s="73" t="s">
        <v>210</v>
      </c>
      <c r="C127" s="13" t="s">
        <v>28</v>
      </c>
      <c r="D127" s="13" t="s">
        <v>30</v>
      </c>
      <c r="E127" s="13" t="s">
        <v>102</v>
      </c>
      <c r="F127" s="82" t="s">
        <v>277</v>
      </c>
      <c r="G127" s="85" t="s">
        <v>289</v>
      </c>
      <c r="H127" s="24">
        <v>0</v>
      </c>
      <c r="I127" s="25">
        <v>0</v>
      </c>
      <c r="J127" s="24" t="s">
        <v>371</v>
      </c>
      <c r="K127" s="28" t="s">
        <v>338</v>
      </c>
      <c r="L127" s="24">
        <v>0</v>
      </c>
      <c r="M127" s="25">
        <v>0</v>
      </c>
      <c r="N127" s="24" t="s">
        <v>371</v>
      </c>
      <c r="O127" s="25" t="s">
        <v>371</v>
      </c>
      <c r="P127" s="24" t="s">
        <v>371</v>
      </c>
      <c r="Q127" s="25" t="s">
        <v>371</v>
      </c>
      <c r="R127" s="13" t="s">
        <v>338</v>
      </c>
      <c r="S127" s="109">
        <v>0</v>
      </c>
    </row>
    <row r="128" spans="1:19">
      <c r="A128" s="13"/>
      <c r="B128" s="13" t="s">
        <v>146</v>
      </c>
      <c r="C128" s="13" t="s">
        <v>28</v>
      </c>
      <c r="D128" s="13" t="s">
        <v>30</v>
      </c>
      <c r="E128" s="13" t="s">
        <v>102</v>
      </c>
      <c r="F128" s="82" t="s">
        <v>386</v>
      </c>
      <c r="G128" s="85" t="s">
        <v>371</v>
      </c>
      <c r="H128" s="24">
        <v>0</v>
      </c>
      <c r="I128" s="25">
        <v>0</v>
      </c>
      <c r="J128" s="24" t="s">
        <v>371</v>
      </c>
      <c r="K128" s="28" t="s">
        <v>338</v>
      </c>
      <c r="L128" s="24">
        <v>0</v>
      </c>
      <c r="M128" s="25">
        <v>0</v>
      </c>
      <c r="N128" s="24" t="s">
        <v>371</v>
      </c>
      <c r="O128" s="25" t="s">
        <v>371</v>
      </c>
      <c r="P128" s="24" t="s">
        <v>371</v>
      </c>
      <c r="Q128" s="25" t="s">
        <v>371</v>
      </c>
      <c r="R128" s="13" t="s">
        <v>338</v>
      </c>
      <c r="S128" s="109">
        <v>0</v>
      </c>
    </row>
    <row r="129" spans="1:20" ht="15" thickBot="1">
      <c r="A129" s="13"/>
      <c r="B129" s="13" t="s">
        <v>264</v>
      </c>
      <c r="C129" s="13" t="s">
        <v>255</v>
      </c>
      <c r="D129" s="13" t="s">
        <v>20</v>
      </c>
      <c r="E129" s="13" t="s">
        <v>102</v>
      </c>
      <c r="F129" s="82" t="s">
        <v>327</v>
      </c>
      <c r="G129" s="85" t="s">
        <v>328</v>
      </c>
      <c r="H129" s="24" t="s">
        <v>328</v>
      </c>
      <c r="I129" s="25" t="s">
        <v>328</v>
      </c>
      <c r="J129" s="24" t="s">
        <v>285</v>
      </c>
      <c r="K129" s="28" t="s">
        <v>338</v>
      </c>
      <c r="L129" s="24" t="s">
        <v>472</v>
      </c>
      <c r="M129" s="25" t="s">
        <v>285</v>
      </c>
      <c r="N129" s="24" t="s">
        <v>285</v>
      </c>
      <c r="O129" s="25" t="s">
        <v>285</v>
      </c>
      <c r="P129" s="24" t="s">
        <v>328</v>
      </c>
      <c r="Q129" s="25" t="s">
        <v>328</v>
      </c>
      <c r="R129" s="13" t="s">
        <v>338</v>
      </c>
      <c r="S129" s="109">
        <v>0</v>
      </c>
    </row>
    <row r="130" spans="1:20">
      <c r="A130" s="13"/>
      <c r="B130" s="13"/>
      <c r="C130" s="70"/>
      <c r="D130" s="70"/>
      <c r="E130" s="110"/>
      <c r="F130" s="112"/>
      <c r="G130" s="113"/>
      <c r="H130" s="112"/>
      <c r="I130" s="113"/>
      <c r="J130" s="112"/>
      <c r="K130" s="113"/>
      <c r="L130" s="100"/>
      <c r="M130" s="101"/>
      <c r="N130" s="100"/>
      <c r="O130" s="101"/>
      <c r="P130" s="100"/>
      <c r="Q130" s="101"/>
      <c r="R130" s="26"/>
      <c r="S130" s="109"/>
    </row>
    <row r="131" spans="1:20">
      <c r="A131" s="13"/>
      <c r="B131" s="13"/>
      <c r="C131" s="13" t="s">
        <v>38</v>
      </c>
      <c r="D131" s="13"/>
      <c r="E131" s="46"/>
      <c r="F131" s="82" t="s">
        <v>442</v>
      </c>
      <c r="G131" s="85"/>
      <c r="H131" s="82" t="s">
        <v>249</v>
      </c>
      <c r="I131" s="85"/>
      <c r="J131" s="82" t="s">
        <v>441</v>
      </c>
      <c r="K131" s="85"/>
      <c r="L131" s="24" t="s">
        <v>423</v>
      </c>
      <c r="M131" s="25"/>
      <c r="N131" s="24" t="s">
        <v>383</v>
      </c>
      <c r="O131" s="25"/>
      <c r="P131" s="24" t="s">
        <v>436</v>
      </c>
      <c r="Q131" s="25"/>
      <c r="R131" s="26"/>
      <c r="S131" s="109"/>
    </row>
    <row r="132" spans="1:20">
      <c r="A132" s="13"/>
      <c r="B132" s="13"/>
      <c r="C132" s="13"/>
      <c r="D132" s="13"/>
      <c r="E132" s="46"/>
      <c r="F132" s="82" t="s">
        <v>313</v>
      </c>
      <c r="G132" s="85"/>
      <c r="H132" s="24" t="s">
        <v>360</v>
      </c>
      <c r="I132" s="25"/>
      <c r="J132" s="24" t="s">
        <v>488</v>
      </c>
      <c r="K132" s="25"/>
      <c r="L132" s="24" t="s">
        <v>471</v>
      </c>
      <c r="M132" s="25"/>
      <c r="N132" s="24" t="s">
        <v>395</v>
      </c>
      <c r="O132" s="25"/>
      <c r="P132" s="24" t="s">
        <v>450</v>
      </c>
      <c r="Q132" s="25"/>
      <c r="R132" s="26"/>
      <c r="S132" s="109"/>
    </row>
    <row r="133" spans="1:20">
      <c r="A133" s="13"/>
      <c r="B133" s="13"/>
      <c r="C133" s="13"/>
      <c r="D133" s="13"/>
      <c r="E133" s="46"/>
      <c r="F133" s="82" t="s">
        <v>334</v>
      </c>
      <c r="G133" s="85"/>
      <c r="H133" s="24" t="s">
        <v>465</v>
      </c>
      <c r="I133" s="25"/>
      <c r="J133" s="24"/>
      <c r="K133" s="25"/>
      <c r="L133" s="24" t="s">
        <v>480</v>
      </c>
      <c r="M133" s="25"/>
      <c r="N133" s="24" t="s">
        <v>405</v>
      </c>
      <c r="O133" s="25"/>
      <c r="P133" s="24"/>
      <c r="Q133" s="25"/>
      <c r="R133" s="26"/>
      <c r="S133" s="109"/>
    </row>
    <row r="134" spans="1:20">
      <c r="A134" s="13"/>
      <c r="B134" s="13"/>
      <c r="C134" s="13" t="s">
        <v>39</v>
      </c>
      <c r="D134" s="13"/>
      <c r="E134" s="46"/>
      <c r="F134" s="82">
        <v>104</v>
      </c>
      <c r="G134" s="85"/>
      <c r="H134" s="24">
        <v>96</v>
      </c>
      <c r="I134" s="25"/>
      <c r="J134" s="24">
        <v>98</v>
      </c>
      <c r="K134" s="25"/>
      <c r="L134" s="24">
        <v>90</v>
      </c>
      <c r="M134" s="25"/>
      <c r="N134" s="24">
        <v>99</v>
      </c>
      <c r="O134" s="25"/>
      <c r="P134" s="24">
        <v>100</v>
      </c>
      <c r="Q134" s="25"/>
      <c r="R134" s="118" t="s">
        <v>481</v>
      </c>
      <c r="S134" s="106"/>
      <c r="T134" s="9"/>
    </row>
    <row r="135" spans="1:20" ht="15" thickBot="1">
      <c r="A135" s="13"/>
      <c r="B135" s="13"/>
      <c r="C135" s="13"/>
      <c r="D135" s="13"/>
      <c r="E135" s="46"/>
      <c r="F135" s="83"/>
      <c r="G135" s="86"/>
      <c r="H135" s="87"/>
      <c r="I135" s="88"/>
      <c r="J135" s="87"/>
      <c r="K135" s="88"/>
      <c r="L135" s="87"/>
      <c r="M135" s="88"/>
      <c r="N135" s="87"/>
      <c r="O135" s="88"/>
      <c r="P135" s="87"/>
      <c r="Q135" s="88"/>
      <c r="R135" s="26"/>
      <c r="S135" s="106"/>
      <c r="T135" s="9"/>
    </row>
    <row r="136" spans="1:20">
      <c r="A136" s="70"/>
      <c r="B136" s="70" t="s">
        <v>62</v>
      </c>
      <c r="C136" s="70"/>
      <c r="D136" s="70"/>
      <c r="E136" s="70"/>
      <c r="F136" s="111"/>
      <c r="G136" s="111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13"/>
      <c r="S136" s="106"/>
      <c r="T136" s="9"/>
    </row>
    <row r="137" spans="1:20">
      <c r="B137" t="s">
        <v>384</v>
      </c>
    </row>
    <row r="138" spans="1:20">
      <c r="B138" t="s">
        <v>410</v>
      </c>
    </row>
    <row r="139" spans="1:20">
      <c r="B139" s="104" t="s">
        <v>452</v>
      </c>
      <c r="H139"/>
      <c r="L139"/>
      <c r="M139"/>
    </row>
  </sheetData>
  <sortState ref="B6:S120">
    <sortCondition descending="1" ref="S6:S120"/>
  </sortState>
  <phoneticPr fontId="9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8" workbookViewId="0">
      <selection activeCell="O29" sqref="O29"/>
    </sheetView>
  </sheetViews>
  <sheetFormatPr defaultRowHeight="14.5"/>
  <cols>
    <col min="1" max="1" width="4.1796875" customWidth="1"/>
    <col min="2" max="2" width="17.1796875" customWidth="1"/>
    <col min="3" max="3" width="14.1796875" customWidth="1"/>
    <col min="4" max="4" width="4.453125" customWidth="1"/>
    <col min="5" max="5" width="5.36328125" customWidth="1"/>
    <col min="6" max="6" width="8.7265625" style="191"/>
    <col min="7" max="7" width="0" hidden="1" customWidth="1"/>
    <col min="8" max="8" width="8.7265625" style="188"/>
    <col min="11" max="11" width="9.453125" customWidth="1"/>
    <col min="12" max="12" width="9.81640625" customWidth="1"/>
  </cols>
  <sheetData>
    <row r="1" spans="1:14">
      <c r="A1" t="s">
        <v>215</v>
      </c>
    </row>
    <row r="2" spans="1:14">
      <c r="A2" s="46"/>
      <c r="B2" s="15" t="s">
        <v>32</v>
      </c>
      <c r="C2" s="15" t="s">
        <v>0</v>
      </c>
      <c r="D2" s="15" t="s">
        <v>37</v>
      </c>
      <c r="E2" s="15" t="s">
        <v>115</v>
      </c>
      <c r="F2" s="187" t="s">
        <v>216</v>
      </c>
      <c r="G2" s="15" t="s">
        <v>218</v>
      </c>
      <c r="H2" s="189" t="s">
        <v>489</v>
      </c>
      <c r="I2" s="15" t="s">
        <v>219</v>
      </c>
      <c r="J2" s="15" t="s">
        <v>219</v>
      </c>
      <c r="K2" s="15" t="s">
        <v>491</v>
      </c>
      <c r="L2" s="15" t="s">
        <v>492</v>
      </c>
      <c r="M2" s="74" t="s">
        <v>5</v>
      </c>
    </row>
    <row r="3" spans="1:14">
      <c r="A3" s="200">
        <v>1</v>
      </c>
      <c r="B3" s="225" t="s">
        <v>66</v>
      </c>
      <c r="C3" s="226" t="s">
        <v>22</v>
      </c>
      <c r="D3" s="226" t="s">
        <v>98</v>
      </c>
      <c r="E3" s="227" t="s">
        <v>101</v>
      </c>
      <c r="F3" s="228">
        <v>345</v>
      </c>
      <c r="G3" s="226"/>
      <c r="H3" s="229">
        <f>F3*0.15</f>
        <v>51.75</v>
      </c>
      <c r="I3" s="226">
        <v>28</v>
      </c>
      <c r="J3" s="226">
        <v>28</v>
      </c>
      <c r="K3" s="226">
        <v>30</v>
      </c>
      <c r="L3" s="226">
        <v>25</v>
      </c>
      <c r="M3" s="229">
        <f>SUM(H3:L3)</f>
        <v>162.75</v>
      </c>
      <c r="N3" s="168"/>
    </row>
    <row r="4" spans="1:14">
      <c r="A4" s="200">
        <v>2</v>
      </c>
      <c r="B4" s="225" t="s">
        <v>53</v>
      </c>
      <c r="C4" s="226" t="s">
        <v>10</v>
      </c>
      <c r="D4" s="226" t="s">
        <v>30</v>
      </c>
      <c r="E4" s="227" t="s">
        <v>116</v>
      </c>
      <c r="F4" s="228">
        <v>324</v>
      </c>
      <c r="G4" s="226"/>
      <c r="H4" s="229">
        <f>F4*0.15</f>
        <v>48.6</v>
      </c>
      <c r="I4" s="226">
        <v>27</v>
      </c>
      <c r="J4" s="226">
        <v>27</v>
      </c>
      <c r="K4" s="226">
        <v>27</v>
      </c>
      <c r="L4" s="226">
        <v>29</v>
      </c>
      <c r="M4" s="229">
        <f>SUM(H4:L4)</f>
        <v>158.6</v>
      </c>
      <c r="N4" s="168"/>
    </row>
    <row r="5" spans="1:14">
      <c r="A5" s="200">
        <v>3</v>
      </c>
      <c r="B5" s="225" t="s">
        <v>257</v>
      </c>
      <c r="C5" s="226" t="s">
        <v>11</v>
      </c>
      <c r="D5" s="226" t="s">
        <v>30</v>
      </c>
      <c r="E5" s="227" t="s">
        <v>102</v>
      </c>
      <c r="F5" s="228">
        <v>314.18181818181819</v>
      </c>
      <c r="G5" s="226"/>
      <c r="H5" s="229">
        <f>F5*0.15</f>
        <v>47.127272727272725</v>
      </c>
      <c r="I5" s="226">
        <v>30</v>
      </c>
      <c r="J5" s="226">
        <v>30</v>
      </c>
      <c r="K5" s="226">
        <v>25</v>
      </c>
      <c r="L5" s="226">
        <v>26</v>
      </c>
      <c r="M5" s="229">
        <f>SUM(H5:L5)</f>
        <v>158.12727272727273</v>
      </c>
      <c r="N5" s="168"/>
    </row>
    <row r="6" spans="1:14">
      <c r="A6" s="200">
        <v>4</v>
      </c>
      <c r="B6" s="225" t="s">
        <v>256</v>
      </c>
      <c r="C6" s="226" t="s">
        <v>10</v>
      </c>
      <c r="D6" s="226" t="s">
        <v>30</v>
      </c>
      <c r="E6" s="227" t="s">
        <v>102</v>
      </c>
      <c r="F6" s="228">
        <v>252</v>
      </c>
      <c r="G6" s="226"/>
      <c r="H6" s="229">
        <f>F6*0.15</f>
        <v>37.799999999999997</v>
      </c>
      <c r="I6" s="226">
        <v>29</v>
      </c>
      <c r="J6" s="226">
        <v>29</v>
      </c>
      <c r="K6" s="226">
        <v>28</v>
      </c>
      <c r="L6" s="226">
        <v>30</v>
      </c>
      <c r="M6" s="229">
        <f>SUM(H6:L6)</f>
        <v>153.80000000000001</v>
      </c>
      <c r="N6" s="168"/>
    </row>
    <row r="7" spans="1:14">
      <c r="A7" s="200">
        <v>5</v>
      </c>
      <c r="B7" s="225" t="s">
        <v>109</v>
      </c>
      <c r="C7" s="226" t="s">
        <v>22</v>
      </c>
      <c r="D7" s="226" t="s">
        <v>98</v>
      </c>
      <c r="E7" s="227" t="s">
        <v>101</v>
      </c>
      <c r="F7" s="228">
        <v>295</v>
      </c>
      <c r="G7" s="226"/>
      <c r="H7" s="229">
        <f>F7*0.15</f>
        <v>44.25</v>
      </c>
      <c r="I7" s="226">
        <v>26</v>
      </c>
      <c r="J7" s="226">
        <v>23</v>
      </c>
      <c r="K7" s="226">
        <v>29</v>
      </c>
      <c r="L7" s="226">
        <v>28</v>
      </c>
      <c r="M7" s="229">
        <f>SUM(H7:L7)</f>
        <v>150.25</v>
      </c>
      <c r="N7" s="168"/>
    </row>
    <row r="8" spans="1:14">
      <c r="A8" s="200">
        <v>6</v>
      </c>
      <c r="B8" s="225" t="s">
        <v>347</v>
      </c>
      <c r="C8" s="226" t="s">
        <v>29</v>
      </c>
      <c r="D8" s="226" t="s">
        <v>99</v>
      </c>
      <c r="E8" s="227" t="s">
        <v>101</v>
      </c>
      <c r="F8" s="228">
        <v>351</v>
      </c>
      <c r="G8" s="226"/>
      <c r="H8" s="229">
        <f>F8*0.15</f>
        <v>52.65</v>
      </c>
      <c r="I8" s="226">
        <v>14</v>
      </c>
      <c r="J8" s="226">
        <v>4</v>
      </c>
      <c r="K8" s="226">
        <v>24</v>
      </c>
      <c r="L8" s="226">
        <v>27</v>
      </c>
      <c r="M8" s="229">
        <f>SUM(H8:L8)</f>
        <v>121.65</v>
      </c>
      <c r="N8" s="168"/>
    </row>
    <row r="9" spans="1:14">
      <c r="A9" s="209">
        <v>7</v>
      </c>
      <c r="B9" s="230" t="s">
        <v>75</v>
      </c>
      <c r="C9" s="231" t="s">
        <v>25</v>
      </c>
      <c r="D9" s="231" t="s">
        <v>30</v>
      </c>
      <c r="E9" s="232" t="s">
        <v>116</v>
      </c>
      <c r="F9" s="233">
        <v>317.45454545454544</v>
      </c>
      <c r="G9" s="231"/>
      <c r="H9" s="234">
        <f>F9*0.15</f>
        <v>47.618181818181817</v>
      </c>
      <c r="I9" s="231">
        <v>0</v>
      </c>
      <c r="J9" s="231">
        <v>22</v>
      </c>
      <c r="K9" s="231">
        <v>26</v>
      </c>
      <c r="L9" s="231">
        <v>24</v>
      </c>
      <c r="M9" s="234">
        <f>SUM(H9:L9)</f>
        <v>119.61818181818182</v>
      </c>
      <c r="N9" s="207"/>
    </row>
    <row r="10" spans="1:14">
      <c r="A10" s="209">
        <v>8</v>
      </c>
      <c r="B10" s="230" t="s">
        <v>94</v>
      </c>
      <c r="C10" s="231" t="s">
        <v>12</v>
      </c>
      <c r="D10" s="231" t="s">
        <v>19</v>
      </c>
      <c r="E10" s="232" t="s">
        <v>116</v>
      </c>
      <c r="F10" s="233">
        <v>297.81818181818181</v>
      </c>
      <c r="G10" s="231"/>
      <c r="H10" s="234">
        <f>F10*0.15</f>
        <v>44.672727272727272</v>
      </c>
      <c r="I10" s="231">
        <v>21</v>
      </c>
      <c r="J10" s="231">
        <v>26</v>
      </c>
      <c r="K10" s="231">
        <v>18</v>
      </c>
      <c r="L10" s="231">
        <v>9</v>
      </c>
      <c r="M10" s="234">
        <f>SUM(H10:L10)</f>
        <v>118.67272727272727</v>
      </c>
      <c r="N10" s="207"/>
    </row>
    <row r="11" spans="1:14">
      <c r="A11" s="209">
        <v>9</v>
      </c>
      <c r="B11" s="230" t="s">
        <v>221</v>
      </c>
      <c r="C11" s="231" t="s">
        <v>44</v>
      </c>
      <c r="D11" s="231" t="s">
        <v>97</v>
      </c>
      <c r="E11" s="232" t="s">
        <v>101</v>
      </c>
      <c r="F11" s="233">
        <v>255</v>
      </c>
      <c r="G11" s="231"/>
      <c r="H11" s="234">
        <f>F11*0.15</f>
        <v>38.25</v>
      </c>
      <c r="I11" s="231">
        <v>7</v>
      </c>
      <c r="J11" s="231">
        <v>25</v>
      </c>
      <c r="K11" s="231">
        <v>22</v>
      </c>
      <c r="L11" s="231">
        <v>24</v>
      </c>
      <c r="M11" s="234">
        <f>SUM(H11:L11)</f>
        <v>116.25</v>
      </c>
      <c r="N11" s="207"/>
    </row>
    <row r="12" spans="1:14">
      <c r="A12" s="209">
        <v>10</v>
      </c>
      <c r="B12" s="230" t="s">
        <v>258</v>
      </c>
      <c r="C12" s="231" t="s">
        <v>16</v>
      </c>
      <c r="D12" s="231" t="s">
        <v>20</v>
      </c>
      <c r="E12" s="232" t="s">
        <v>102</v>
      </c>
      <c r="F12" s="233">
        <v>276</v>
      </c>
      <c r="G12" s="231"/>
      <c r="H12" s="234">
        <f>F12*0.15</f>
        <v>41.4</v>
      </c>
      <c r="I12" s="231">
        <v>22</v>
      </c>
      <c r="J12" s="231">
        <v>20</v>
      </c>
      <c r="K12" s="231">
        <v>14</v>
      </c>
      <c r="L12" s="231">
        <v>17</v>
      </c>
      <c r="M12" s="234">
        <f>SUM(H12:L12)</f>
        <v>114.4</v>
      </c>
      <c r="N12" s="207"/>
    </row>
    <row r="13" spans="1:14">
      <c r="A13" s="209">
        <v>11</v>
      </c>
      <c r="B13" s="230" t="s">
        <v>70</v>
      </c>
      <c r="C13" s="231" t="s">
        <v>26</v>
      </c>
      <c r="D13" s="231" t="s">
        <v>98</v>
      </c>
      <c r="E13" s="232" t="s">
        <v>102</v>
      </c>
      <c r="F13" s="233">
        <v>212.72727272727272</v>
      </c>
      <c r="G13" s="231"/>
      <c r="H13" s="234">
        <f>F13*0.15</f>
        <v>31.909090909090907</v>
      </c>
      <c r="I13" s="231">
        <v>19</v>
      </c>
      <c r="J13" s="231">
        <v>21</v>
      </c>
      <c r="K13" s="231">
        <v>19</v>
      </c>
      <c r="L13" s="231">
        <v>20</v>
      </c>
      <c r="M13" s="234">
        <f>SUM(H13:L13)</f>
        <v>110.90909090909091</v>
      </c>
      <c r="N13" s="207"/>
    </row>
    <row r="14" spans="1:14">
      <c r="A14" s="214">
        <v>12</v>
      </c>
      <c r="B14" s="220" t="s">
        <v>67</v>
      </c>
      <c r="C14" s="221" t="s">
        <v>22</v>
      </c>
      <c r="D14" s="221" t="s">
        <v>98</v>
      </c>
      <c r="E14" s="222" t="s">
        <v>101</v>
      </c>
      <c r="F14" s="223">
        <v>218</v>
      </c>
      <c r="G14" s="221"/>
      <c r="H14" s="224">
        <f>F14*0.15</f>
        <v>32.699999999999996</v>
      </c>
      <c r="I14" s="221">
        <v>24</v>
      </c>
      <c r="J14" s="221">
        <v>24</v>
      </c>
      <c r="K14" s="221">
        <v>13</v>
      </c>
      <c r="L14" s="221">
        <v>14</v>
      </c>
      <c r="M14" s="224">
        <f>SUM(H14:L14)</f>
        <v>107.69999999999999</v>
      </c>
      <c r="N14" s="207"/>
    </row>
    <row r="15" spans="1:14">
      <c r="A15" s="214">
        <v>13</v>
      </c>
      <c r="B15" s="220" t="s">
        <v>85</v>
      </c>
      <c r="C15" s="221" t="s">
        <v>10</v>
      </c>
      <c r="D15" s="221" t="s">
        <v>30</v>
      </c>
      <c r="E15" s="222" t="s">
        <v>102</v>
      </c>
      <c r="F15" s="223">
        <v>307.63636363636363</v>
      </c>
      <c r="G15" s="221"/>
      <c r="H15" s="224">
        <f>F15*0.15</f>
        <v>46.145454545454541</v>
      </c>
      <c r="I15" s="221">
        <v>20</v>
      </c>
      <c r="J15" s="221">
        <v>5</v>
      </c>
      <c r="K15" s="221">
        <v>17</v>
      </c>
      <c r="L15" s="221">
        <v>19</v>
      </c>
      <c r="M15" s="224">
        <f>SUM(H15:L15)</f>
        <v>107.14545454545454</v>
      </c>
      <c r="N15" s="206"/>
    </row>
    <row r="16" spans="1:14">
      <c r="A16" s="214">
        <v>14</v>
      </c>
      <c r="B16" s="220" t="s">
        <v>103</v>
      </c>
      <c r="C16" s="221" t="s">
        <v>12</v>
      </c>
      <c r="D16" s="221" t="s">
        <v>19</v>
      </c>
      <c r="E16" s="222" t="s">
        <v>116</v>
      </c>
      <c r="F16" s="223">
        <v>272.72727272727275</v>
      </c>
      <c r="G16" s="221"/>
      <c r="H16" s="224">
        <f>F16*0.15</f>
        <v>40.909090909090914</v>
      </c>
      <c r="I16" s="221">
        <v>25</v>
      </c>
      <c r="J16" s="221">
        <v>19</v>
      </c>
      <c r="K16" s="221">
        <v>0</v>
      </c>
      <c r="L16" s="221">
        <v>22</v>
      </c>
      <c r="M16" s="224">
        <f>SUM(H16:L16)</f>
        <v>106.90909090909091</v>
      </c>
      <c r="N16" s="206"/>
    </row>
    <row r="17" spans="1:14">
      <c r="A17" s="214">
        <v>15</v>
      </c>
      <c r="B17" s="220" t="s">
        <v>54</v>
      </c>
      <c r="C17" s="221" t="s">
        <v>45</v>
      </c>
      <c r="D17" s="221" t="s">
        <v>98</v>
      </c>
      <c r="E17" s="222" t="s">
        <v>102</v>
      </c>
      <c r="F17" s="223">
        <v>208.36363636363637</v>
      </c>
      <c r="G17" s="221"/>
      <c r="H17" s="224">
        <f>F17*0.15</f>
        <v>31.254545454545454</v>
      </c>
      <c r="I17" s="221">
        <v>18</v>
      </c>
      <c r="J17" s="221">
        <v>14</v>
      </c>
      <c r="K17" s="221">
        <v>20</v>
      </c>
      <c r="L17" s="221">
        <v>18</v>
      </c>
      <c r="M17" s="224">
        <f>SUM(H17:L17)</f>
        <v>101.25454545454545</v>
      </c>
      <c r="N17" s="206"/>
    </row>
    <row r="18" spans="1:14">
      <c r="A18" s="214">
        <v>16</v>
      </c>
      <c r="B18" s="220" t="s">
        <v>68</v>
      </c>
      <c r="C18" s="221" t="s">
        <v>22</v>
      </c>
      <c r="D18" s="221" t="s">
        <v>98</v>
      </c>
      <c r="E18" s="222" t="s">
        <v>101</v>
      </c>
      <c r="F18" s="223">
        <v>275</v>
      </c>
      <c r="G18" s="221"/>
      <c r="H18" s="224">
        <f>F18*0.15</f>
        <v>41.25</v>
      </c>
      <c r="I18" s="221">
        <v>23</v>
      </c>
      <c r="J18" s="221">
        <v>0</v>
      </c>
      <c r="K18" s="221">
        <v>23</v>
      </c>
      <c r="L18" s="221">
        <v>8</v>
      </c>
      <c r="M18" s="224">
        <f>SUM(H18:L18)</f>
        <v>95.25</v>
      </c>
      <c r="N18" s="206"/>
    </row>
    <row r="19" spans="1:14">
      <c r="A19" s="214">
        <v>17</v>
      </c>
      <c r="B19" s="220" t="s">
        <v>222</v>
      </c>
      <c r="C19" s="221" t="s">
        <v>22</v>
      </c>
      <c r="D19" s="221" t="s">
        <v>98</v>
      </c>
      <c r="E19" s="222" t="s">
        <v>101</v>
      </c>
      <c r="F19" s="223">
        <v>200</v>
      </c>
      <c r="G19" s="221"/>
      <c r="H19" s="224">
        <f>F19*0.15</f>
        <v>30</v>
      </c>
      <c r="I19" s="221">
        <v>15</v>
      </c>
      <c r="J19" s="221">
        <v>16</v>
      </c>
      <c r="K19" s="221">
        <v>16</v>
      </c>
      <c r="L19" s="221">
        <v>16</v>
      </c>
      <c r="M19" s="224">
        <f>SUM(H19:L19)</f>
        <v>93</v>
      </c>
      <c r="N19" s="206"/>
    </row>
    <row r="20" spans="1:14">
      <c r="A20" s="214">
        <v>18</v>
      </c>
      <c r="B20" s="220" t="s">
        <v>83</v>
      </c>
      <c r="C20" s="221" t="s">
        <v>9</v>
      </c>
      <c r="D20" s="221" t="s">
        <v>97</v>
      </c>
      <c r="E20" s="222" t="s">
        <v>101</v>
      </c>
      <c r="F20" s="223">
        <v>272</v>
      </c>
      <c r="G20" s="221"/>
      <c r="H20" s="224">
        <f>F20*0.15</f>
        <v>40.799999999999997</v>
      </c>
      <c r="I20" s="221">
        <v>9</v>
      </c>
      <c r="J20" s="221">
        <v>13</v>
      </c>
      <c r="K20" s="221">
        <v>11</v>
      </c>
      <c r="L20" s="221">
        <v>15</v>
      </c>
      <c r="M20" s="224">
        <f>SUM(H20:L20)</f>
        <v>88.8</v>
      </c>
      <c r="N20" s="206"/>
    </row>
    <row r="21" spans="1:14">
      <c r="A21" s="46">
        <v>19</v>
      </c>
      <c r="B21" s="196" t="s">
        <v>177</v>
      </c>
      <c r="C21" s="193" t="s">
        <v>23</v>
      </c>
      <c r="D21" s="193" t="s">
        <v>99</v>
      </c>
      <c r="E21" s="197" t="s">
        <v>101</v>
      </c>
      <c r="F21" s="198">
        <v>270</v>
      </c>
      <c r="G21" s="192"/>
      <c r="H21" s="199">
        <f>F21*0.15</f>
        <v>40.5</v>
      </c>
      <c r="I21" s="192">
        <v>17</v>
      </c>
      <c r="J21" s="192">
        <v>17</v>
      </c>
      <c r="K21" s="192">
        <v>0</v>
      </c>
      <c r="L21" s="192">
        <v>13</v>
      </c>
      <c r="M21" s="199">
        <f>SUM(H21:L21)</f>
        <v>87.5</v>
      </c>
    </row>
    <row r="22" spans="1:14">
      <c r="A22" s="46">
        <v>20</v>
      </c>
      <c r="B22" s="196" t="s">
        <v>132</v>
      </c>
      <c r="C22" s="193" t="s">
        <v>12</v>
      </c>
      <c r="D22" s="193" t="s">
        <v>19</v>
      </c>
      <c r="E22" s="197" t="s">
        <v>102</v>
      </c>
      <c r="F22" s="198">
        <v>230.18181818181819</v>
      </c>
      <c r="G22" s="192"/>
      <c r="H22" s="199">
        <f>F22*0.15</f>
        <v>34.527272727272724</v>
      </c>
      <c r="I22" s="192">
        <v>12</v>
      </c>
      <c r="J22" s="192">
        <v>15</v>
      </c>
      <c r="K22" s="192">
        <v>10</v>
      </c>
      <c r="L22" s="192">
        <v>12</v>
      </c>
      <c r="M22" s="199">
        <f>SUM(H22:L22)</f>
        <v>83.527272727272731</v>
      </c>
    </row>
    <row r="23" spans="1:14">
      <c r="A23" s="46">
        <v>21</v>
      </c>
      <c r="B23" s="196" t="s">
        <v>73</v>
      </c>
      <c r="C23" s="193" t="s">
        <v>21</v>
      </c>
      <c r="D23" s="193" t="s">
        <v>98</v>
      </c>
      <c r="E23" s="197" t="s">
        <v>116</v>
      </c>
      <c r="F23" s="198">
        <v>223.63636363636363</v>
      </c>
      <c r="G23" s="192"/>
      <c r="H23" s="199">
        <f>F23*0.15</f>
        <v>33.54545454545454</v>
      </c>
      <c r="I23" s="192">
        <v>0</v>
      </c>
      <c r="J23" s="192">
        <v>6</v>
      </c>
      <c r="K23" s="192">
        <v>21</v>
      </c>
      <c r="L23" s="192">
        <v>21</v>
      </c>
      <c r="M23" s="199">
        <f>SUM(H23:L23)</f>
        <v>81.545454545454533</v>
      </c>
    </row>
    <row r="24" spans="1:14">
      <c r="A24" s="46">
        <v>22</v>
      </c>
      <c r="B24" s="196" t="s">
        <v>56</v>
      </c>
      <c r="C24" s="193" t="s">
        <v>23</v>
      </c>
      <c r="D24" s="193" t="s">
        <v>99</v>
      </c>
      <c r="E24" s="197" t="s">
        <v>101</v>
      </c>
      <c r="F24" s="198">
        <v>275</v>
      </c>
      <c r="G24" s="192"/>
      <c r="H24" s="199">
        <f>F24*0.15</f>
        <v>41.25</v>
      </c>
      <c r="I24" s="192">
        <v>10</v>
      </c>
      <c r="J24" s="192">
        <v>12</v>
      </c>
      <c r="K24" s="192">
        <v>15</v>
      </c>
      <c r="L24" s="192">
        <v>0</v>
      </c>
      <c r="M24" s="199">
        <f>SUM(H24:L24)</f>
        <v>78.25</v>
      </c>
    </row>
    <row r="25" spans="1:14">
      <c r="A25" s="46">
        <v>23</v>
      </c>
      <c r="B25" s="196" t="s">
        <v>86</v>
      </c>
      <c r="C25" s="193" t="s">
        <v>28</v>
      </c>
      <c r="D25" s="193" t="s">
        <v>30</v>
      </c>
      <c r="E25" s="197" t="s">
        <v>102</v>
      </c>
      <c r="F25" s="198">
        <v>207.27272727272728</v>
      </c>
      <c r="G25" s="192"/>
      <c r="H25" s="199">
        <f>F25*0.15</f>
        <v>31.09090909090909</v>
      </c>
      <c r="I25" s="192">
        <v>16</v>
      </c>
      <c r="J25" s="192">
        <v>18</v>
      </c>
      <c r="K25" s="192">
        <v>9</v>
      </c>
      <c r="L25" s="192">
        <v>0</v>
      </c>
      <c r="M25" s="199">
        <f>SUM(H25:L25)</f>
        <v>74.090909090909093</v>
      </c>
    </row>
    <row r="26" spans="1:14">
      <c r="A26" s="46">
        <v>24</v>
      </c>
      <c r="B26" s="196" t="s">
        <v>140</v>
      </c>
      <c r="C26" s="193" t="s">
        <v>28</v>
      </c>
      <c r="D26" s="193" t="s">
        <v>30</v>
      </c>
      <c r="E26" s="197" t="s">
        <v>102</v>
      </c>
      <c r="F26" s="198">
        <v>222.54545454545453</v>
      </c>
      <c r="G26" s="192"/>
      <c r="H26" s="199">
        <f>F26*0.15</f>
        <v>33.381818181818176</v>
      </c>
      <c r="I26" s="192">
        <v>11</v>
      </c>
      <c r="J26" s="192">
        <v>9</v>
      </c>
      <c r="K26" s="192">
        <v>8</v>
      </c>
      <c r="L26" s="192">
        <v>11</v>
      </c>
      <c r="M26" s="199">
        <f>SUM(H26:L26)</f>
        <v>72.381818181818176</v>
      </c>
    </row>
    <row r="27" spans="1:14">
      <c r="A27" s="46">
        <v>25</v>
      </c>
      <c r="B27" s="196" t="s">
        <v>161</v>
      </c>
      <c r="C27" s="193" t="s">
        <v>13</v>
      </c>
      <c r="D27" s="193" t="s">
        <v>20</v>
      </c>
      <c r="E27" s="197" t="s">
        <v>101</v>
      </c>
      <c r="F27" s="198">
        <v>287</v>
      </c>
      <c r="G27" s="192"/>
      <c r="H27" s="199">
        <f>F27*0.15</f>
        <v>43.05</v>
      </c>
      <c r="I27" s="192">
        <v>6</v>
      </c>
      <c r="J27" s="192">
        <v>10</v>
      </c>
      <c r="K27" s="192">
        <v>12</v>
      </c>
      <c r="L27" s="192">
        <v>0</v>
      </c>
      <c r="M27" s="199">
        <f>SUM(H27:L27)</f>
        <v>71.05</v>
      </c>
    </row>
    <row r="28" spans="1:14">
      <c r="A28" s="46">
        <v>26</v>
      </c>
      <c r="B28" s="196" t="s">
        <v>133</v>
      </c>
      <c r="C28" s="193" t="s">
        <v>24</v>
      </c>
      <c r="D28" s="193" t="s">
        <v>99</v>
      </c>
      <c r="E28" s="197" t="s">
        <v>101</v>
      </c>
      <c r="F28" s="198">
        <v>230</v>
      </c>
      <c r="G28" s="192"/>
      <c r="H28" s="199">
        <f>F28*0.15</f>
        <v>34.5</v>
      </c>
      <c r="I28" s="192">
        <v>8</v>
      </c>
      <c r="J28" s="192">
        <v>7</v>
      </c>
      <c r="K28" s="192">
        <v>7</v>
      </c>
      <c r="L28" s="192">
        <v>7</v>
      </c>
      <c r="M28" s="199">
        <f>SUM(H28:L28)</f>
        <v>63.5</v>
      </c>
    </row>
    <row r="29" spans="1:14">
      <c r="A29" s="46">
        <v>27</v>
      </c>
      <c r="B29" s="196" t="s">
        <v>224</v>
      </c>
      <c r="C29" s="193" t="s">
        <v>9</v>
      </c>
      <c r="D29" s="193" t="s">
        <v>97</v>
      </c>
      <c r="E29" s="197" t="s">
        <v>101</v>
      </c>
      <c r="F29" s="198">
        <v>223</v>
      </c>
      <c r="G29" s="192"/>
      <c r="H29" s="199">
        <f>F29*0.15</f>
        <v>33.449999999999996</v>
      </c>
      <c r="I29" s="192">
        <v>0</v>
      </c>
      <c r="J29" s="192">
        <v>11</v>
      </c>
      <c r="K29" s="192">
        <v>6</v>
      </c>
      <c r="L29" s="192">
        <v>10</v>
      </c>
      <c r="M29" s="199">
        <f>SUM(H29:L29)</f>
        <v>60.449999999999996</v>
      </c>
    </row>
    <row r="30" spans="1:14">
      <c r="A30" s="46">
        <v>28</v>
      </c>
      <c r="B30" s="196" t="s">
        <v>104</v>
      </c>
      <c r="C30" s="193" t="s">
        <v>10</v>
      </c>
      <c r="D30" s="193" t="s">
        <v>30</v>
      </c>
      <c r="E30" s="197" t="s">
        <v>116</v>
      </c>
      <c r="F30" s="198">
        <v>200.72727272727272</v>
      </c>
      <c r="G30" s="192"/>
      <c r="H30" s="199">
        <f>F30*0.15</f>
        <v>30.109090909090906</v>
      </c>
      <c r="I30" s="192">
        <v>14</v>
      </c>
      <c r="J30" s="192">
        <v>8</v>
      </c>
      <c r="K30" s="192">
        <v>0</v>
      </c>
      <c r="L30" s="192">
        <v>0</v>
      </c>
      <c r="M30" s="199">
        <f>SUM(H30:L30)</f>
        <v>52.109090909090909</v>
      </c>
    </row>
    <row r="31" spans="1:14">
      <c r="A31" s="46">
        <v>29</v>
      </c>
      <c r="B31" s="196" t="s">
        <v>72</v>
      </c>
      <c r="C31" s="193" t="s">
        <v>27</v>
      </c>
      <c r="D31" s="193" t="s">
        <v>19</v>
      </c>
      <c r="E31" s="197" t="s">
        <v>102</v>
      </c>
      <c r="F31" s="198">
        <v>234.54545454545453</v>
      </c>
      <c r="G31" s="192"/>
      <c r="H31" s="199">
        <f>F31*0.15</f>
        <v>35.18181818181818</v>
      </c>
      <c r="I31" s="192">
        <v>0</v>
      </c>
      <c r="J31" s="192">
        <v>0</v>
      </c>
      <c r="K31" s="192">
        <v>0</v>
      </c>
      <c r="L31" s="192">
        <v>0</v>
      </c>
      <c r="M31" s="199">
        <f>SUM(H31:L31)</f>
        <v>35.18181818181818</v>
      </c>
    </row>
    <row r="32" spans="1:14">
      <c r="A32" s="46">
        <v>30</v>
      </c>
      <c r="B32" s="196" t="s">
        <v>110</v>
      </c>
      <c r="C32" s="193" t="s">
        <v>9</v>
      </c>
      <c r="D32" s="193" t="s">
        <v>97</v>
      </c>
      <c r="E32" s="197" t="s">
        <v>101</v>
      </c>
      <c r="F32" s="198">
        <v>223</v>
      </c>
      <c r="G32" s="192"/>
      <c r="H32" s="199">
        <f>F32*0.15</f>
        <v>33.449999999999996</v>
      </c>
      <c r="I32" s="192">
        <v>0</v>
      </c>
      <c r="J32" s="192">
        <v>0</v>
      </c>
      <c r="K32" s="192">
        <v>0</v>
      </c>
      <c r="L32" s="192">
        <v>0</v>
      </c>
      <c r="M32" s="199">
        <f>SUM(H32:L32)</f>
        <v>33.449999999999996</v>
      </c>
    </row>
  </sheetData>
  <sortState ref="B3:M32">
    <sortCondition descending="1" ref="M3:M32"/>
  </sortState>
  <conditionalFormatting sqref="A3:M32">
    <cfRule type="expression" dxfId="1" priority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4" workbookViewId="0">
      <selection activeCell="B1" sqref="B1:B1048576"/>
    </sheetView>
  </sheetViews>
  <sheetFormatPr defaultRowHeight="14.5"/>
  <cols>
    <col min="1" max="1" width="3.90625" customWidth="1"/>
    <col min="2" max="2" width="18.1796875" customWidth="1"/>
    <col min="3" max="3" width="14.08984375" customWidth="1"/>
    <col min="4" max="4" width="3.81640625" customWidth="1"/>
    <col min="5" max="5" width="4.81640625" customWidth="1"/>
    <col min="6" max="6" width="8.7265625" style="191"/>
    <col min="7" max="7" width="8.7265625" style="188"/>
    <col min="8" max="9" width="8.81640625" customWidth="1"/>
    <col min="10" max="10" width="9.90625" customWidth="1"/>
    <col min="11" max="11" width="9.453125" customWidth="1"/>
  </cols>
  <sheetData>
    <row r="1" spans="1:13">
      <c r="A1" t="s">
        <v>217</v>
      </c>
    </row>
    <row r="2" spans="1:13">
      <c r="A2" s="46"/>
      <c r="B2" s="15" t="s">
        <v>32</v>
      </c>
      <c r="C2" s="15" t="s">
        <v>0</v>
      </c>
      <c r="D2" s="15" t="s">
        <v>37</v>
      </c>
      <c r="E2" s="15" t="s">
        <v>115</v>
      </c>
      <c r="F2" s="187" t="s">
        <v>216</v>
      </c>
      <c r="G2" s="189" t="s">
        <v>490</v>
      </c>
      <c r="H2" s="15" t="s">
        <v>219</v>
      </c>
      <c r="I2" s="15" t="s">
        <v>219</v>
      </c>
      <c r="J2" s="15" t="s">
        <v>491</v>
      </c>
      <c r="K2" s="15" t="s">
        <v>492</v>
      </c>
      <c r="L2" s="74" t="s">
        <v>5</v>
      </c>
    </row>
    <row r="3" spans="1:13">
      <c r="A3" s="200">
        <v>1</v>
      </c>
      <c r="B3" s="201" t="s">
        <v>118</v>
      </c>
      <c r="C3" s="125" t="s">
        <v>21</v>
      </c>
      <c r="D3" s="202" t="s">
        <v>98</v>
      </c>
      <c r="E3" s="125" t="s">
        <v>102</v>
      </c>
      <c r="F3" s="203">
        <v>343.63636363636363</v>
      </c>
      <c r="G3" s="204">
        <f>F3*0.15</f>
        <v>51.54545454545454</v>
      </c>
      <c r="H3" s="125">
        <v>30</v>
      </c>
      <c r="I3" s="125">
        <v>30</v>
      </c>
      <c r="J3" s="125">
        <v>27</v>
      </c>
      <c r="K3" s="125">
        <v>30</v>
      </c>
      <c r="L3" s="204">
        <f>SUM(G3:K3)</f>
        <v>168.54545454545453</v>
      </c>
      <c r="M3" s="168"/>
    </row>
    <row r="4" spans="1:13">
      <c r="A4" s="200">
        <v>2</v>
      </c>
      <c r="B4" s="125" t="s">
        <v>47</v>
      </c>
      <c r="C4" s="125" t="s">
        <v>21</v>
      </c>
      <c r="D4" s="202" t="s">
        <v>98</v>
      </c>
      <c r="E4" s="125" t="s">
        <v>102</v>
      </c>
      <c r="F4" s="203">
        <v>314.18181818181819</v>
      </c>
      <c r="G4" s="204">
        <f>F4*0.15</f>
        <v>47.127272727272725</v>
      </c>
      <c r="H4" s="125">
        <v>28</v>
      </c>
      <c r="I4" s="125">
        <v>28</v>
      </c>
      <c r="J4" s="125">
        <v>25</v>
      </c>
      <c r="K4" s="125">
        <v>28</v>
      </c>
      <c r="L4" s="204">
        <f>SUM(G4:K4)</f>
        <v>156.12727272727273</v>
      </c>
      <c r="M4" s="168"/>
    </row>
    <row r="5" spans="1:13">
      <c r="A5" s="200">
        <v>3</v>
      </c>
      <c r="B5" s="205" t="s">
        <v>84</v>
      </c>
      <c r="C5" s="125" t="s">
        <v>22</v>
      </c>
      <c r="D5" s="202" t="s">
        <v>98</v>
      </c>
      <c r="E5" s="125" t="s">
        <v>101</v>
      </c>
      <c r="F5" s="203">
        <v>336</v>
      </c>
      <c r="G5" s="204">
        <f>F5*0.15</f>
        <v>50.4</v>
      </c>
      <c r="H5" s="125">
        <v>22</v>
      </c>
      <c r="I5" s="125">
        <v>23</v>
      </c>
      <c r="J5" s="125">
        <v>30</v>
      </c>
      <c r="K5" s="125">
        <v>29</v>
      </c>
      <c r="L5" s="204">
        <f>SUM(G5:K5)</f>
        <v>154.4</v>
      </c>
      <c r="M5" s="168"/>
    </row>
    <row r="6" spans="1:13">
      <c r="A6" s="200">
        <v>4</v>
      </c>
      <c r="B6" s="201" t="s">
        <v>119</v>
      </c>
      <c r="C6" s="125" t="s">
        <v>25</v>
      </c>
      <c r="D6" s="202" t="s">
        <v>30</v>
      </c>
      <c r="E6" s="125" t="s">
        <v>102</v>
      </c>
      <c r="F6" s="203">
        <v>310.90909090909093</v>
      </c>
      <c r="G6" s="204">
        <f>F6*0.15</f>
        <v>46.63636363636364</v>
      </c>
      <c r="H6" s="125">
        <v>23</v>
      </c>
      <c r="I6" s="125">
        <v>27</v>
      </c>
      <c r="J6" s="125">
        <v>28</v>
      </c>
      <c r="K6" s="125">
        <v>26</v>
      </c>
      <c r="L6" s="204">
        <f>SUM(G6:K6)</f>
        <v>150.63636363636363</v>
      </c>
      <c r="M6" s="168"/>
    </row>
    <row r="7" spans="1:13">
      <c r="A7" s="200">
        <v>5</v>
      </c>
      <c r="B7" s="201" t="s">
        <v>169</v>
      </c>
      <c r="C7" s="125" t="s">
        <v>25</v>
      </c>
      <c r="D7" s="202" t="s">
        <v>30</v>
      </c>
      <c r="E7" s="125" t="s">
        <v>102</v>
      </c>
      <c r="F7" s="203">
        <v>309.81818181818181</v>
      </c>
      <c r="G7" s="204">
        <f>F7*0.15</f>
        <v>46.472727272727269</v>
      </c>
      <c r="H7" s="125">
        <v>29</v>
      </c>
      <c r="I7" s="125">
        <v>29</v>
      </c>
      <c r="J7" s="125">
        <v>24</v>
      </c>
      <c r="K7" s="125">
        <v>15</v>
      </c>
      <c r="L7" s="204">
        <f>SUM(G7:K7)</f>
        <v>143.47272727272727</v>
      </c>
      <c r="M7" s="168"/>
    </row>
    <row r="8" spans="1:13">
      <c r="A8" s="200">
        <v>6</v>
      </c>
      <c r="B8" s="125" t="s">
        <v>78</v>
      </c>
      <c r="C8" s="125" t="s">
        <v>22</v>
      </c>
      <c r="D8" s="125" t="s">
        <v>98</v>
      </c>
      <c r="E8" s="125" t="s">
        <v>101</v>
      </c>
      <c r="F8" s="203">
        <v>299</v>
      </c>
      <c r="G8" s="204">
        <f>F8*0.15</f>
        <v>44.85</v>
      </c>
      <c r="H8" s="125">
        <v>26</v>
      </c>
      <c r="I8" s="125">
        <v>26</v>
      </c>
      <c r="J8" s="125">
        <v>23</v>
      </c>
      <c r="K8" s="125">
        <v>23</v>
      </c>
      <c r="L8" s="204">
        <f>SUM(G8:K8)</f>
        <v>142.85</v>
      </c>
      <c r="M8" s="168"/>
    </row>
    <row r="9" spans="1:13">
      <c r="A9" s="209">
        <v>7</v>
      </c>
      <c r="B9" s="210" t="s">
        <v>58</v>
      </c>
      <c r="C9" s="210" t="s">
        <v>9</v>
      </c>
      <c r="D9" s="210" t="s">
        <v>97</v>
      </c>
      <c r="E9" s="210" t="s">
        <v>101</v>
      </c>
      <c r="F9" s="211">
        <v>335</v>
      </c>
      <c r="G9" s="212">
        <f>F9*0.15</f>
        <v>50.25</v>
      </c>
      <c r="H9" s="210">
        <v>24</v>
      </c>
      <c r="I9" s="210">
        <v>24</v>
      </c>
      <c r="J9" s="210">
        <v>21</v>
      </c>
      <c r="K9" s="210">
        <v>22</v>
      </c>
      <c r="L9" s="212">
        <f>SUM(G9:K9)</f>
        <v>141.25</v>
      </c>
      <c r="M9" s="207"/>
    </row>
    <row r="10" spans="1:13">
      <c r="A10" s="209">
        <v>8</v>
      </c>
      <c r="B10" s="210" t="s">
        <v>40</v>
      </c>
      <c r="C10" s="210" t="s">
        <v>21</v>
      </c>
      <c r="D10" s="210" t="s">
        <v>98</v>
      </c>
      <c r="E10" s="210" t="s">
        <v>102</v>
      </c>
      <c r="F10" s="211">
        <v>312</v>
      </c>
      <c r="G10" s="212">
        <f>F10*0.15</f>
        <v>46.8</v>
      </c>
      <c r="H10" s="210">
        <v>21</v>
      </c>
      <c r="I10" s="210">
        <v>26</v>
      </c>
      <c r="J10" s="210">
        <v>22</v>
      </c>
      <c r="K10" s="210">
        <v>24</v>
      </c>
      <c r="L10" s="212">
        <f>SUM(G10:K10)</f>
        <v>139.80000000000001</v>
      </c>
      <c r="M10" s="207"/>
    </row>
    <row r="11" spans="1:13">
      <c r="A11" s="209">
        <v>9</v>
      </c>
      <c r="B11" s="210" t="s">
        <v>268</v>
      </c>
      <c r="C11" s="210" t="s">
        <v>233</v>
      </c>
      <c r="D11" s="210" t="s">
        <v>20</v>
      </c>
      <c r="E11" s="210" t="s">
        <v>102</v>
      </c>
      <c r="F11" s="211">
        <v>289.09090909090907</v>
      </c>
      <c r="G11" s="212">
        <f>F11*0.15</f>
        <v>43.36363636363636</v>
      </c>
      <c r="H11" s="210">
        <v>20</v>
      </c>
      <c r="I11" s="210">
        <v>22</v>
      </c>
      <c r="J11" s="210">
        <v>26</v>
      </c>
      <c r="K11" s="210">
        <v>27</v>
      </c>
      <c r="L11" s="212">
        <f>SUM(G11:K11)</f>
        <v>138.36363636363637</v>
      </c>
      <c r="M11" s="207"/>
    </row>
    <row r="12" spans="1:13">
      <c r="A12" s="209">
        <v>10</v>
      </c>
      <c r="B12" s="210" t="s">
        <v>170</v>
      </c>
      <c r="C12" s="210" t="s">
        <v>23</v>
      </c>
      <c r="D12" s="210" t="s">
        <v>99</v>
      </c>
      <c r="E12" s="210" t="s">
        <v>101</v>
      </c>
      <c r="F12" s="211">
        <v>338</v>
      </c>
      <c r="G12" s="212">
        <f>F12*0.15</f>
        <v>50.699999999999996</v>
      </c>
      <c r="H12" s="210">
        <v>27</v>
      </c>
      <c r="I12" s="210">
        <v>0</v>
      </c>
      <c r="J12" s="210">
        <v>29</v>
      </c>
      <c r="K12" s="210">
        <v>25</v>
      </c>
      <c r="L12" s="212">
        <f>SUM(G12:K12)</f>
        <v>131.69999999999999</v>
      </c>
      <c r="M12" s="207"/>
    </row>
    <row r="13" spans="1:13">
      <c r="A13" s="209">
        <v>11</v>
      </c>
      <c r="B13" s="213" t="s">
        <v>60</v>
      </c>
      <c r="C13" s="210" t="s">
        <v>17</v>
      </c>
      <c r="D13" s="210" t="s">
        <v>30</v>
      </c>
      <c r="E13" s="210" t="s">
        <v>101</v>
      </c>
      <c r="F13" s="211">
        <v>262</v>
      </c>
      <c r="G13" s="212">
        <f>F13*0.15</f>
        <v>39.299999999999997</v>
      </c>
      <c r="H13" s="210">
        <v>13</v>
      </c>
      <c r="I13" s="210">
        <v>18</v>
      </c>
      <c r="J13" s="210">
        <v>20</v>
      </c>
      <c r="K13" s="210">
        <v>21</v>
      </c>
      <c r="L13" s="212">
        <f>SUM(G13:K13)</f>
        <v>111.3</v>
      </c>
      <c r="M13" s="207"/>
    </row>
    <row r="14" spans="1:13">
      <c r="A14" s="209">
        <v>12</v>
      </c>
      <c r="B14" s="213" t="s">
        <v>265</v>
      </c>
      <c r="C14" s="210" t="s">
        <v>11</v>
      </c>
      <c r="D14" s="210" t="s">
        <v>30</v>
      </c>
      <c r="E14" s="210" t="s">
        <v>102</v>
      </c>
      <c r="F14" s="211">
        <v>236.72727272727272</v>
      </c>
      <c r="G14" s="212">
        <f>F14*0.15</f>
        <v>35.509090909090908</v>
      </c>
      <c r="H14" s="210">
        <v>19</v>
      </c>
      <c r="I14" s="210">
        <v>21</v>
      </c>
      <c r="J14" s="210">
        <v>17</v>
      </c>
      <c r="K14" s="210">
        <v>17</v>
      </c>
      <c r="L14" s="212">
        <f>SUM(G14:K14)</f>
        <v>109.5090909090909</v>
      </c>
      <c r="M14" s="207"/>
    </row>
    <row r="15" spans="1:13">
      <c r="A15" s="214">
        <v>13</v>
      </c>
      <c r="B15" s="215" t="s">
        <v>48</v>
      </c>
      <c r="C15" s="216" t="s">
        <v>43</v>
      </c>
      <c r="D15" s="216" t="s">
        <v>20</v>
      </c>
      <c r="E15" s="216" t="s">
        <v>102</v>
      </c>
      <c r="F15" s="217">
        <v>253.09090909090909</v>
      </c>
      <c r="G15" s="218">
        <f>F15*0.15</f>
        <v>37.963636363636361</v>
      </c>
      <c r="H15" s="216">
        <v>17</v>
      </c>
      <c r="I15" s="216">
        <v>17</v>
      </c>
      <c r="J15" s="216">
        <v>18</v>
      </c>
      <c r="K15" s="216">
        <v>19</v>
      </c>
      <c r="L15" s="218">
        <f>SUM(G15:K15)</f>
        <v>108.96363636363637</v>
      </c>
      <c r="M15" s="206"/>
    </row>
    <row r="16" spans="1:13">
      <c r="A16" s="214">
        <v>14</v>
      </c>
      <c r="B16" s="215" t="s">
        <v>77</v>
      </c>
      <c r="C16" s="216" t="s">
        <v>11</v>
      </c>
      <c r="D16" s="216" t="s">
        <v>30</v>
      </c>
      <c r="E16" s="216" t="s">
        <v>102</v>
      </c>
      <c r="F16" s="217">
        <v>290.18181818181819</v>
      </c>
      <c r="G16" s="218">
        <f>F16*0.15</f>
        <v>43.527272727272724</v>
      </c>
      <c r="H16" s="216">
        <v>9</v>
      </c>
      <c r="I16" s="216">
        <v>13</v>
      </c>
      <c r="J16" s="216">
        <v>19</v>
      </c>
      <c r="K16" s="216">
        <v>20</v>
      </c>
      <c r="L16" s="218">
        <f>SUM(G16:K16)</f>
        <v>104.52727272727273</v>
      </c>
      <c r="M16" s="206"/>
    </row>
    <row r="17" spans="1:13">
      <c r="A17" s="214">
        <v>15</v>
      </c>
      <c r="B17" s="215" t="s">
        <v>41</v>
      </c>
      <c r="C17" s="216" t="s">
        <v>31</v>
      </c>
      <c r="D17" s="216" t="s">
        <v>19</v>
      </c>
      <c r="E17" s="216" t="s">
        <v>102</v>
      </c>
      <c r="F17" s="217">
        <v>319.63636363636363</v>
      </c>
      <c r="G17" s="218">
        <f>F17*0.15</f>
        <v>47.945454545454545</v>
      </c>
      <c r="H17" s="216">
        <v>25</v>
      </c>
      <c r="I17" s="216">
        <v>0</v>
      </c>
      <c r="J17" s="216">
        <v>14</v>
      </c>
      <c r="K17" s="216">
        <v>14</v>
      </c>
      <c r="L17" s="218">
        <f>SUM(G17:K17)</f>
        <v>100.94545454545454</v>
      </c>
      <c r="M17" s="206"/>
    </row>
    <row r="18" spans="1:13">
      <c r="A18" s="214">
        <v>16</v>
      </c>
      <c r="B18" s="216" t="s">
        <v>92</v>
      </c>
      <c r="C18" s="216" t="s">
        <v>44</v>
      </c>
      <c r="D18" s="216" t="s">
        <v>97</v>
      </c>
      <c r="E18" s="216" t="s">
        <v>101</v>
      </c>
      <c r="F18" s="217">
        <v>249</v>
      </c>
      <c r="G18" s="218">
        <f>F18*0.15</f>
        <v>37.35</v>
      </c>
      <c r="H18" s="216">
        <v>15</v>
      </c>
      <c r="I18" s="216">
        <v>20</v>
      </c>
      <c r="J18" s="216">
        <v>12</v>
      </c>
      <c r="K18" s="216">
        <v>16</v>
      </c>
      <c r="L18" s="218">
        <f>SUM(G18:K18)</f>
        <v>100.35</v>
      </c>
      <c r="M18" s="206"/>
    </row>
    <row r="19" spans="1:13">
      <c r="A19" s="214">
        <v>17</v>
      </c>
      <c r="B19" s="219" t="s">
        <v>188</v>
      </c>
      <c r="C19" s="216" t="s">
        <v>29</v>
      </c>
      <c r="D19" s="216" t="s">
        <v>99</v>
      </c>
      <c r="E19" s="216" t="s">
        <v>101</v>
      </c>
      <c r="F19" s="217">
        <v>299</v>
      </c>
      <c r="G19" s="218">
        <f>F19*0.15</f>
        <v>44.85</v>
      </c>
      <c r="H19" s="216">
        <v>1</v>
      </c>
      <c r="I19" s="216">
        <v>14</v>
      </c>
      <c r="J19" s="216">
        <v>16</v>
      </c>
      <c r="K19" s="216">
        <v>18</v>
      </c>
      <c r="L19" s="218">
        <f>SUM(G19:K19)</f>
        <v>93.85</v>
      </c>
      <c r="M19" s="206"/>
    </row>
    <row r="20" spans="1:13">
      <c r="A20" s="214">
        <v>18</v>
      </c>
      <c r="B20" s="216" t="s">
        <v>127</v>
      </c>
      <c r="C20" s="216" t="s">
        <v>42</v>
      </c>
      <c r="D20" s="216" t="s">
        <v>97</v>
      </c>
      <c r="E20" s="216" t="s">
        <v>101</v>
      </c>
      <c r="F20" s="217">
        <v>215</v>
      </c>
      <c r="G20" s="218">
        <f>F20*0.15</f>
        <v>32.25</v>
      </c>
      <c r="H20" s="216">
        <v>16</v>
      </c>
      <c r="I20" s="216">
        <v>19</v>
      </c>
      <c r="J20" s="216">
        <v>13</v>
      </c>
      <c r="K20" s="216">
        <v>13</v>
      </c>
      <c r="L20" s="218">
        <f>SUM(G20:K20)</f>
        <v>93.25</v>
      </c>
      <c r="M20" s="206"/>
    </row>
    <row r="21" spans="1:13">
      <c r="A21" s="46">
        <v>19</v>
      </c>
      <c r="B21" s="15" t="s">
        <v>191</v>
      </c>
      <c r="C21" s="15" t="s">
        <v>14</v>
      </c>
      <c r="D21" s="15" t="s">
        <v>20</v>
      </c>
      <c r="E21" s="15" t="s">
        <v>101</v>
      </c>
      <c r="F21" s="187">
        <v>240</v>
      </c>
      <c r="G21" s="190">
        <f>F21*0.15</f>
        <v>36</v>
      </c>
      <c r="H21" s="74">
        <v>12</v>
      </c>
      <c r="I21" s="74">
        <v>16</v>
      </c>
      <c r="J21" s="74">
        <v>11</v>
      </c>
      <c r="K21" s="74">
        <v>11</v>
      </c>
      <c r="L21" s="190">
        <f>SUM(G21:K21)</f>
        <v>86</v>
      </c>
    </row>
    <row r="22" spans="1:13">
      <c r="A22" s="46">
        <v>20</v>
      </c>
      <c r="B22" s="15" t="s">
        <v>314</v>
      </c>
      <c r="C22" s="15" t="s">
        <v>23</v>
      </c>
      <c r="D22" s="15" t="s">
        <v>99</v>
      </c>
      <c r="E22" s="15" t="s">
        <v>101</v>
      </c>
      <c r="F22" s="187">
        <v>227</v>
      </c>
      <c r="G22" s="190">
        <f>F22*0.15</f>
        <v>34.049999999999997</v>
      </c>
      <c r="H22" s="74">
        <v>14</v>
      </c>
      <c r="I22" s="74">
        <v>10</v>
      </c>
      <c r="J22" s="74">
        <v>15</v>
      </c>
      <c r="K22" s="74">
        <v>0</v>
      </c>
      <c r="L22" s="190">
        <f>SUM(G22:K22)</f>
        <v>73.05</v>
      </c>
    </row>
    <row r="23" spans="1:13">
      <c r="A23" s="46">
        <v>21</v>
      </c>
      <c r="B23" s="194" t="s">
        <v>120</v>
      </c>
      <c r="C23" s="15" t="s">
        <v>16</v>
      </c>
      <c r="D23" s="15" t="s">
        <v>20</v>
      </c>
      <c r="E23" s="15" t="s">
        <v>102</v>
      </c>
      <c r="F23" s="187">
        <v>253.09090909090909</v>
      </c>
      <c r="G23" s="190">
        <f>F23*0.15</f>
        <v>37.963636363636361</v>
      </c>
      <c r="H23" s="74">
        <v>11</v>
      </c>
      <c r="I23" s="74">
        <v>8</v>
      </c>
      <c r="J23" s="74">
        <v>7</v>
      </c>
      <c r="K23" s="74">
        <v>7</v>
      </c>
      <c r="L23" s="190">
        <f>SUM(G23:K23)</f>
        <v>70.963636363636368</v>
      </c>
    </row>
    <row r="24" spans="1:13">
      <c r="A24" s="46">
        <v>22</v>
      </c>
      <c r="B24" s="15" t="s">
        <v>206</v>
      </c>
      <c r="C24" s="15" t="s">
        <v>44</v>
      </c>
      <c r="D24" s="15" t="s">
        <v>97</v>
      </c>
      <c r="E24" s="15" t="s">
        <v>101</v>
      </c>
      <c r="F24" s="187">
        <v>210</v>
      </c>
      <c r="G24" s="190">
        <f>F24*0.15</f>
        <v>31.5</v>
      </c>
      <c r="H24" s="74">
        <v>10</v>
      </c>
      <c r="I24" s="74">
        <v>12</v>
      </c>
      <c r="J24" s="74">
        <v>5</v>
      </c>
      <c r="K24" s="74">
        <v>10</v>
      </c>
      <c r="L24" s="190">
        <f>SUM(G24:K24)</f>
        <v>68.5</v>
      </c>
    </row>
    <row r="25" spans="1:13">
      <c r="A25" s="46">
        <v>23</v>
      </c>
      <c r="B25" s="15" t="s">
        <v>95</v>
      </c>
      <c r="C25" s="15" t="s">
        <v>9</v>
      </c>
      <c r="D25" s="15" t="s">
        <v>97</v>
      </c>
      <c r="E25" s="15" t="s">
        <v>101</v>
      </c>
      <c r="F25" s="187">
        <v>218</v>
      </c>
      <c r="G25" s="190">
        <f>F25*0.15</f>
        <v>32.699999999999996</v>
      </c>
      <c r="H25" s="74">
        <v>4</v>
      </c>
      <c r="I25" s="74">
        <v>7</v>
      </c>
      <c r="J25" s="74">
        <v>10</v>
      </c>
      <c r="K25" s="74">
        <v>12</v>
      </c>
      <c r="L25" s="190">
        <f>SUM(G25:K25)</f>
        <v>65.699999999999989</v>
      </c>
    </row>
    <row r="26" spans="1:13">
      <c r="A26" s="46">
        <v>24</v>
      </c>
      <c r="B26" s="15" t="s">
        <v>59</v>
      </c>
      <c r="C26" s="15" t="s">
        <v>44</v>
      </c>
      <c r="D26" s="15" t="s">
        <v>97</v>
      </c>
      <c r="E26" s="15" t="s">
        <v>101</v>
      </c>
      <c r="F26" s="187">
        <v>211</v>
      </c>
      <c r="G26" s="190">
        <f>F26*0.15</f>
        <v>31.65</v>
      </c>
      <c r="H26" s="74">
        <v>7</v>
      </c>
      <c r="I26" s="74">
        <v>9</v>
      </c>
      <c r="J26" s="74">
        <v>9</v>
      </c>
      <c r="K26" s="74">
        <v>9</v>
      </c>
      <c r="L26" s="190">
        <f>SUM(G26:K26)</f>
        <v>65.650000000000006</v>
      </c>
    </row>
    <row r="27" spans="1:13">
      <c r="A27" s="46">
        <v>25</v>
      </c>
      <c r="B27" s="194" t="s">
        <v>266</v>
      </c>
      <c r="C27" s="15" t="s">
        <v>43</v>
      </c>
      <c r="D27" s="15" t="s">
        <v>20</v>
      </c>
      <c r="E27" s="15" t="s">
        <v>102</v>
      </c>
      <c r="F27" s="187">
        <v>243.27272727272728</v>
      </c>
      <c r="G27" s="190">
        <f>F27*0.15</f>
        <v>36.490909090909092</v>
      </c>
      <c r="H27" s="74">
        <v>8</v>
      </c>
      <c r="I27" s="74">
        <v>15</v>
      </c>
      <c r="J27" s="74">
        <v>6</v>
      </c>
      <c r="K27" s="74">
        <v>0</v>
      </c>
      <c r="L27" s="190">
        <f>SUM(G27:K27)</f>
        <v>65.490909090909099</v>
      </c>
    </row>
    <row r="28" spans="1:13">
      <c r="A28" s="46">
        <v>26</v>
      </c>
      <c r="B28" s="15" t="s">
        <v>61</v>
      </c>
      <c r="C28" s="15" t="s">
        <v>23</v>
      </c>
      <c r="D28" s="15" t="s">
        <v>99</v>
      </c>
      <c r="E28" s="15" t="s">
        <v>101</v>
      </c>
      <c r="F28" s="174">
        <v>309</v>
      </c>
      <c r="G28" s="190">
        <f>F28*0.15</f>
        <v>46.35</v>
      </c>
      <c r="H28" s="15">
        <v>18</v>
      </c>
      <c r="I28" s="15">
        <v>0</v>
      </c>
      <c r="J28" s="15">
        <v>0</v>
      </c>
      <c r="K28" s="15">
        <v>0</v>
      </c>
      <c r="L28" s="189">
        <f>SUM(G28:K28)</f>
        <v>64.349999999999994</v>
      </c>
    </row>
    <row r="29" spans="1:13">
      <c r="A29" s="46">
        <v>27</v>
      </c>
      <c r="B29" s="194" t="s">
        <v>79</v>
      </c>
      <c r="C29" s="15" t="s">
        <v>31</v>
      </c>
      <c r="D29" s="15" t="s">
        <v>19</v>
      </c>
      <c r="E29" s="15" t="s">
        <v>102</v>
      </c>
      <c r="F29" s="187">
        <v>236.72727272727272</v>
      </c>
      <c r="G29" s="190">
        <f>F29*0.15</f>
        <v>35.509090909090908</v>
      </c>
      <c r="H29" s="74">
        <v>3</v>
      </c>
      <c r="I29" s="74">
        <v>6</v>
      </c>
      <c r="J29" s="74">
        <v>8</v>
      </c>
      <c r="K29" s="74">
        <v>5</v>
      </c>
      <c r="L29" s="190">
        <f>SUM(G29:K29)</f>
        <v>57.509090909090908</v>
      </c>
    </row>
    <row r="30" spans="1:13">
      <c r="A30" s="46">
        <v>28</v>
      </c>
      <c r="B30" s="15" t="s">
        <v>126</v>
      </c>
      <c r="C30" s="15" t="s">
        <v>9</v>
      </c>
      <c r="D30" s="15" t="s">
        <v>97</v>
      </c>
      <c r="E30" s="15" t="s">
        <v>101</v>
      </c>
      <c r="F30" s="187">
        <v>214</v>
      </c>
      <c r="G30" s="190">
        <f>F30*0.15</f>
        <v>32.1</v>
      </c>
      <c r="H30" s="74">
        <v>6</v>
      </c>
      <c r="I30" s="74">
        <v>11</v>
      </c>
      <c r="J30" s="74">
        <v>2</v>
      </c>
      <c r="K30" s="74">
        <v>0</v>
      </c>
      <c r="L30" s="190">
        <f>SUM(G30:K30)</f>
        <v>51.1</v>
      </c>
    </row>
    <row r="31" spans="1:13">
      <c r="A31" s="46">
        <v>29</v>
      </c>
      <c r="B31" s="195" t="s">
        <v>141</v>
      </c>
      <c r="C31" s="15" t="s">
        <v>31</v>
      </c>
      <c r="D31" s="15" t="s">
        <v>19</v>
      </c>
      <c r="E31" s="15" t="s">
        <v>102</v>
      </c>
      <c r="F31" s="187">
        <v>211.63636363636363</v>
      </c>
      <c r="G31" s="190">
        <f>F31*0.15</f>
        <v>31.745454545454542</v>
      </c>
      <c r="H31" s="74">
        <v>5</v>
      </c>
      <c r="I31" s="74">
        <v>5</v>
      </c>
      <c r="J31" s="74">
        <v>3</v>
      </c>
      <c r="K31" s="74">
        <v>6</v>
      </c>
      <c r="L31" s="190">
        <f>SUM(G31:K31)</f>
        <v>50.745454545454542</v>
      </c>
    </row>
    <row r="32" spans="1:13">
      <c r="A32" s="46">
        <v>30</v>
      </c>
      <c r="B32" s="15" t="s">
        <v>90</v>
      </c>
      <c r="C32" s="15" t="s">
        <v>14</v>
      </c>
      <c r="D32" s="15" t="s">
        <v>20</v>
      </c>
      <c r="E32" s="15" t="s">
        <v>101</v>
      </c>
      <c r="F32" s="187">
        <v>213</v>
      </c>
      <c r="G32" s="190">
        <f>F32*0.15</f>
        <v>31.95</v>
      </c>
      <c r="H32" s="74">
        <v>2</v>
      </c>
      <c r="I32" s="74">
        <v>4</v>
      </c>
      <c r="J32" s="74">
        <v>4</v>
      </c>
      <c r="K32" s="74">
        <v>8</v>
      </c>
      <c r="L32" s="190">
        <f>SUM(G32:K32)</f>
        <v>49.95</v>
      </c>
    </row>
  </sheetData>
  <sortState ref="B3:M32">
    <sortCondition descending="1" ref="L3:L32"/>
  </sortState>
  <conditionalFormatting sqref="A3:L32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31" workbookViewId="0">
      <selection activeCell="K48" sqref="K48"/>
    </sheetView>
  </sheetViews>
  <sheetFormatPr defaultRowHeight="14.5"/>
  <cols>
    <col min="6" max="6" width="15.26953125" customWidth="1"/>
  </cols>
  <sheetData>
    <row r="1" spans="1:10">
      <c r="B1" t="s">
        <v>493</v>
      </c>
      <c r="G1" t="s">
        <v>494</v>
      </c>
      <c r="H1" t="s">
        <v>495</v>
      </c>
      <c r="J1" s="208" t="s">
        <v>496</v>
      </c>
    </row>
    <row r="2" spans="1:10">
      <c r="A2">
        <v>1</v>
      </c>
      <c r="B2">
        <v>1</v>
      </c>
      <c r="C2" t="s">
        <v>497</v>
      </c>
      <c r="D2" t="s">
        <v>498</v>
      </c>
      <c r="E2" t="s">
        <v>499</v>
      </c>
      <c r="F2" t="s">
        <v>500</v>
      </c>
      <c r="G2">
        <v>69.19</v>
      </c>
      <c r="H2">
        <v>126.87</v>
      </c>
      <c r="I2">
        <f>G2+H2</f>
        <v>196.06</v>
      </c>
      <c r="J2" s="208">
        <f>(I2/86400)</f>
        <v>2.2692129629629629E-3</v>
      </c>
    </row>
    <row r="3" spans="1:10">
      <c r="A3">
        <v>2</v>
      </c>
      <c r="B3">
        <v>6</v>
      </c>
      <c r="C3" t="s">
        <v>497</v>
      </c>
      <c r="D3" t="s">
        <v>498</v>
      </c>
      <c r="E3" t="s">
        <v>501</v>
      </c>
      <c r="F3" t="s">
        <v>502</v>
      </c>
      <c r="G3">
        <v>70.47</v>
      </c>
      <c r="H3">
        <v>131.26</v>
      </c>
      <c r="I3">
        <f>G3+H3</f>
        <v>201.73</v>
      </c>
      <c r="J3" s="208">
        <f>(I3/86400)</f>
        <v>2.334837962962963E-3</v>
      </c>
    </row>
    <row r="4" spans="1:10">
      <c r="A4">
        <v>3</v>
      </c>
      <c r="B4">
        <v>8</v>
      </c>
      <c r="C4" t="s">
        <v>497</v>
      </c>
      <c r="D4" t="s">
        <v>503</v>
      </c>
      <c r="E4" t="s">
        <v>504</v>
      </c>
      <c r="F4" t="s">
        <v>505</v>
      </c>
      <c r="G4">
        <v>69.62</v>
      </c>
      <c r="H4">
        <v>133.34</v>
      </c>
      <c r="I4">
        <f>G4+H4</f>
        <v>202.96</v>
      </c>
      <c r="J4" s="208">
        <f>(I4/86400)</f>
        <v>2.3490740740740742E-3</v>
      </c>
    </row>
    <row r="5" spans="1:10">
      <c r="A5">
        <v>4</v>
      </c>
      <c r="B5">
        <v>3</v>
      </c>
      <c r="C5" t="s">
        <v>497</v>
      </c>
      <c r="D5" t="s">
        <v>506</v>
      </c>
      <c r="E5" t="s">
        <v>507</v>
      </c>
      <c r="F5" t="s">
        <v>508</v>
      </c>
      <c r="G5">
        <v>68.23</v>
      </c>
      <c r="H5">
        <v>134.94</v>
      </c>
      <c r="I5">
        <f>G5+H5</f>
        <v>203.17000000000002</v>
      </c>
      <c r="J5" s="208">
        <f>(I5/86400)</f>
        <v>2.3515046296296296E-3</v>
      </c>
    </row>
    <row r="6" spans="1:10">
      <c r="A6">
        <v>5</v>
      </c>
      <c r="B6">
        <v>9</v>
      </c>
      <c r="C6" t="s">
        <v>497</v>
      </c>
      <c r="D6" t="s">
        <v>503</v>
      </c>
      <c r="E6" t="s">
        <v>509</v>
      </c>
      <c r="F6" t="s">
        <v>510</v>
      </c>
      <c r="G6">
        <v>76.09</v>
      </c>
      <c r="H6">
        <v>128.88</v>
      </c>
      <c r="I6">
        <f>G6+H6</f>
        <v>204.97</v>
      </c>
      <c r="J6" s="208">
        <f>(I6/86400)</f>
        <v>2.3723379629629628E-3</v>
      </c>
    </row>
    <row r="7" spans="1:10">
      <c r="A7">
        <v>6</v>
      </c>
      <c r="B7">
        <v>14</v>
      </c>
      <c r="C7" t="s">
        <v>497</v>
      </c>
      <c r="D7" t="s">
        <v>511</v>
      </c>
      <c r="E7" t="s">
        <v>512</v>
      </c>
      <c r="F7" t="s">
        <v>513</v>
      </c>
      <c r="G7">
        <v>69.91</v>
      </c>
      <c r="H7">
        <v>135.81</v>
      </c>
      <c r="I7">
        <f>G7+H7</f>
        <v>205.72</v>
      </c>
      <c r="J7" s="208">
        <f>(I7/86400)</f>
        <v>2.3810185185185184E-3</v>
      </c>
    </row>
    <row r="8" spans="1:10">
      <c r="A8">
        <v>7</v>
      </c>
      <c r="B8">
        <v>11</v>
      </c>
      <c r="C8" t="s">
        <v>497</v>
      </c>
      <c r="D8" t="s">
        <v>506</v>
      </c>
      <c r="E8" t="s">
        <v>514</v>
      </c>
      <c r="F8" t="s">
        <v>515</v>
      </c>
      <c r="G8">
        <v>73.08</v>
      </c>
      <c r="H8">
        <v>133.76</v>
      </c>
      <c r="I8">
        <f>G8+H8</f>
        <v>206.83999999999997</v>
      </c>
      <c r="J8" s="208">
        <f>(I8/86400)</f>
        <v>2.3939814814814813E-3</v>
      </c>
    </row>
    <row r="9" spans="1:10">
      <c r="A9">
        <v>8</v>
      </c>
      <c r="B9">
        <v>7</v>
      </c>
      <c r="C9" t="s">
        <v>497</v>
      </c>
      <c r="D9" t="s">
        <v>498</v>
      </c>
      <c r="E9" t="s">
        <v>516</v>
      </c>
      <c r="F9" t="s">
        <v>500</v>
      </c>
      <c r="G9">
        <v>73.2</v>
      </c>
      <c r="H9">
        <v>134.88999999999999</v>
      </c>
      <c r="I9">
        <f>G9+H9</f>
        <v>208.08999999999997</v>
      </c>
      <c r="J9" s="208">
        <f>(I9/86400)</f>
        <v>2.4084490740740737E-3</v>
      </c>
    </row>
    <row r="10" spans="1:10">
      <c r="A10">
        <v>9</v>
      </c>
      <c r="B10">
        <v>4</v>
      </c>
      <c r="C10" t="s">
        <v>497</v>
      </c>
      <c r="D10" t="s">
        <v>517</v>
      </c>
      <c r="E10" t="s">
        <v>518</v>
      </c>
      <c r="F10" t="s">
        <v>519</v>
      </c>
      <c r="G10">
        <v>74</v>
      </c>
      <c r="H10">
        <v>134.15</v>
      </c>
      <c r="I10">
        <f>G10+H10</f>
        <v>208.15</v>
      </c>
      <c r="J10" s="208">
        <f>(I10/86400)</f>
        <v>2.4091435185185188E-3</v>
      </c>
    </row>
    <row r="11" spans="1:10">
      <c r="A11">
        <v>10</v>
      </c>
      <c r="B11">
        <v>22</v>
      </c>
      <c r="C11" t="s">
        <v>497</v>
      </c>
      <c r="D11" t="s">
        <v>520</v>
      </c>
      <c r="E11" t="s">
        <v>521</v>
      </c>
      <c r="F11" t="s">
        <v>522</v>
      </c>
      <c r="G11">
        <v>78.77</v>
      </c>
      <c r="H11">
        <v>138.01</v>
      </c>
      <c r="I11">
        <f>G11+H11</f>
        <v>216.77999999999997</v>
      </c>
      <c r="J11" s="208">
        <f>(I11/86400)</f>
        <v>2.5090277777777776E-3</v>
      </c>
    </row>
    <row r="12" spans="1:10">
      <c r="A12">
        <v>11</v>
      </c>
      <c r="B12">
        <v>15</v>
      </c>
      <c r="C12" t="s">
        <v>497</v>
      </c>
      <c r="D12" t="s">
        <v>523</v>
      </c>
      <c r="E12" t="s">
        <v>524</v>
      </c>
      <c r="F12" t="s">
        <v>525</v>
      </c>
      <c r="G12">
        <v>75.7</v>
      </c>
      <c r="H12">
        <v>143.58000000000001</v>
      </c>
      <c r="I12">
        <f>G12+H12</f>
        <v>219.28000000000003</v>
      </c>
      <c r="J12" s="208">
        <f>(I12/86400)</f>
        <v>2.5379629629629632E-3</v>
      </c>
    </row>
    <row r="13" spans="1:10">
      <c r="A13">
        <v>12</v>
      </c>
      <c r="B13">
        <v>16</v>
      </c>
      <c r="C13" t="s">
        <v>497</v>
      </c>
      <c r="D13" t="s">
        <v>526</v>
      </c>
      <c r="E13" t="s">
        <v>527</v>
      </c>
      <c r="F13" t="s">
        <v>528</v>
      </c>
      <c r="G13">
        <v>77.64</v>
      </c>
      <c r="H13">
        <v>142.02000000000001</v>
      </c>
      <c r="I13">
        <f>G13+H13</f>
        <v>219.66000000000003</v>
      </c>
      <c r="J13" s="208">
        <f>(I13/86400)</f>
        <v>2.5423611111111116E-3</v>
      </c>
    </row>
    <row r="14" spans="1:10">
      <c r="A14">
        <v>13</v>
      </c>
      <c r="B14">
        <v>18</v>
      </c>
      <c r="C14" t="s">
        <v>497</v>
      </c>
      <c r="D14" t="s">
        <v>529</v>
      </c>
      <c r="E14" t="s">
        <v>530</v>
      </c>
      <c r="F14" t="s">
        <v>531</v>
      </c>
      <c r="G14">
        <v>81.53</v>
      </c>
      <c r="H14">
        <v>141.72999999999999</v>
      </c>
      <c r="I14">
        <f>G14+H14</f>
        <v>223.26</v>
      </c>
      <c r="J14" s="208">
        <f>(I14/86400)</f>
        <v>2.5840277777777775E-3</v>
      </c>
    </row>
    <row r="15" spans="1:10">
      <c r="A15">
        <v>14</v>
      </c>
      <c r="B15">
        <v>25</v>
      </c>
      <c r="C15" t="s">
        <v>497</v>
      </c>
      <c r="D15" t="s">
        <v>532</v>
      </c>
      <c r="E15" t="s">
        <v>533</v>
      </c>
      <c r="F15" t="s">
        <v>534</v>
      </c>
      <c r="G15">
        <v>81.42</v>
      </c>
      <c r="H15">
        <v>141.87</v>
      </c>
      <c r="I15">
        <f>G15+H15</f>
        <v>223.29000000000002</v>
      </c>
      <c r="J15" s="208">
        <f>(I15/86400)</f>
        <v>2.5843750000000003E-3</v>
      </c>
    </row>
    <row r="16" spans="1:10">
      <c r="A16">
        <v>15</v>
      </c>
      <c r="B16">
        <v>13</v>
      </c>
      <c r="C16" t="s">
        <v>497</v>
      </c>
      <c r="D16" t="s">
        <v>535</v>
      </c>
      <c r="E16" t="s">
        <v>536</v>
      </c>
      <c r="F16" t="s">
        <v>537</v>
      </c>
      <c r="G16">
        <v>77</v>
      </c>
      <c r="H16">
        <v>147.55000000000001</v>
      </c>
      <c r="I16">
        <f>G16+H16</f>
        <v>224.55</v>
      </c>
      <c r="J16" s="208">
        <f>(I16/86400)</f>
        <v>2.5989583333333333E-3</v>
      </c>
    </row>
    <row r="17" spans="1:10">
      <c r="A17">
        <v>16</v>
      </c>
      <c r="B17">
        <v>20</v>
      </c>
      <c r="C17" t="s">
        <v>497</v>
      </c>
      <c r="D17" t="s">
        <v>538</v>
      </c>
      <c r="E17" t="s">
        <v>539</v>
      </c>
      <c r="F17" t="s">
        <v>540</v>
      </c>
      <c r="G17">
        <v>83.96</v>
      </c>
      <c r="H17">
        <v>145.94</v>
      </c>
      <c r="I17">
        <f>G17+H17</f>
        <v>229.89999999999998</v>
      </c>
      <c r="J17" s="208">
        <f>(I17/86400)</f>
        <v>2.6608796296296294E-3</v>
      </c>
    </row>
    <row r="18" spans="1:10">
      <c r="A18">
        <v>17</v>
      </c>
      <c r="B18">
        <v>30</v>
      </c>
      <c r="C18" t="s">
        <v>497</v>
      </c>
      <c r="D18" t="s">
        <v>529</v>
      </c>
      <c r="E18" t="s">
        <v>541</v>
      </c>
      <c r="F18" t="s">
        <v>542</v>
      </c>
      <c r="G18">
        <v>85.57</v>
      </c>
      <c r="H18">
        <v>147.29</v>
      </c>
      <c r="I18">
        <f>G18+H18</f>
        <v>232.85999999999999</v>
      </c>
      <c r="J18" s="208">
        <f>(I18/86400)</f>
        <v>2.6951388888888888E-3</v>
      </c>
    </row>
    <row r="19" spans="1:10">
      <c r="A19">
        <v>18</v>
      </c>
      <c r="B19">
        <v>17</v>
      </c>
      <c r="C19" t="s">
        <v>497</v>
      </c>
      <c r="D19" t="s">
        <v>543</v>
      </c>
      <c r="E19" t="s">
        <v>544</v>
      </c>
      <c r="F19" t="s">
        <v>545</v>
      </c>
      <c r="G19">
        <v>85.95</v>
      </c>
      <c r="H19">
        <v>149.57</v>
      </c>
      <c r="I19">
        <f>G19+H19</f>
        <v>235.51999999999998</v>
      </c>
      <c r="J19" s="208">
        <f>(I19/86400)</f>
        <v>2.7259259259259259E-3</v>
      </c>
    </row>
    <row r="20" spans="1:10">
      <c r="A20">
        <v>19</v>
      </c>
      <c r="B20">
        <v>29</v>
      </c>
      <c r="C20" t="s">
        <v>497</v>
      </c>
      <c r="D20" t="s">
        <v>529</v>
      </c>
      <c r="E20" t="s">
        <v>546</v>
      </c>
      <c r="F20" t="s">
        <v>547</v>
      </c>
      <c r="G20">
        <v>85.32</v>
      </c>
      <c r="H20">
        <v>151.31</v>
      </c>
      <c r="I20">
        <f>G20+H20</f>
        <v>236.63</v>
      </c>
      <c r="J20" s="208">
        <f>(I20/86400)</f>
        <v>2.7387731481481482E-3</v>
      </c>
    </row>
    <row r="21" spans="1:10">
      <c r="A21">
        <v>20</v>
      </c>
      <c r="B21">
        <v>24</v>
      </c>
      <c r="C21" t="s">
        <v>497</v>
      </c>
      <c r="D21" t="s">
        <v>517</v>
      </c>
      <c r="E21" t="s">
        <v>548</v>
      </c>
      <c r="F21" t="s">
        <v>549</v>
      </c>
      <c r="G21">
        <v>84.39</v>
      </c>
      <c r="H21">
        <v>154.49</v>
      </c>
      <c r="I21">
        <f>G21+H21</f>
        <v>238.88</v>
      </c>
      <c r="J21" s="208">
        <f>(I21/86400)</f>
        <v>2.7648148148148146E-3</v>
      </c>
    </row>
    <row r="22" spans="1:10">
      <c r="A22">
        <v>21</v>
      </c>
      <c r="B22">
        <v>21</v>
      </c>
      <c r="C22" t="s">
        <v>497</v>
      </c>
      <c r="D22" t="s">
        <v>31</v>
      </c>
      <c r="E22" t="s">
        <v>550</v>
      </c>
      <c r="F22" t="s">
        <v>551</v>
      </c>
      <c r="G22">
        <v>86.56</v>
      </c>
      <c r="H22">
        <v>158.06</v>
      </c>
      <c r="I22">
        <f>G22+H22</f>
        <v>244.62</v>
      </c>
      <c r="J22" s="208">
        <f>(I22/86400)</f>
        <v>2.83125E-3</v>
      </c>
    </row>
    <row r="23" spans="1:10">
      <c r="A23">
        <v>22</v>
      </c>
      <c r="B23">
        <v>28</v>
      </c>
      <c r="C23" t="s">
        <v>497</v>
      </c>
      <c r="D23" t="s">
        <v>31</v>
      </c>
      <c r="E23" t="s">
        <v>552</v>
      </c>
      <c r="F23" t="s">
        <v>553</v>
      </c>
      <c r="G23">
        <v>97.62</v>
      </c>
      <c r="H23">
        <v>157.18</v>
      </c>
      <c r="I23">
        <f>G23+H23</f>
        <v>254.8</v>
      </c>
      <c r="J23" s="208">
        <f>(I23/86400)</f>
        <v>2.949074074074074E-3</v>
      </c>
    </row>
    <row r="24" spans="1:10">
      <c r="A24">
        <v>23</v>
      </c>
      <c r="B24">
        <v>12</v>
      </c>
      <c r="C24" t="s">
        <v>497</v>
      </c>
      <c r="D24" t="s">
        <v>554</v>
      </c>
      <c r="E24" t="s">
        <v>555</v>
      </c>
      <c r="F24" t="s">
        <v>556</v>
      </c>
      <c r="G24">
        <v>79.19</v>
      </c>
      <c r="H24">
        <v>179.28</v>
      </c>
      <c r="I24">
        <f>G24+H24</f>
        <v>258.47000000000003</v>
      </c>
      <c r="J24" s="208">
        <f>(I24/86400)</f>
        <v>2.9915509259259261E-3</v>
      </c>
    </row>
    <row r="25" spans="1:10">
      <c r="A25">
        <v>24</v>
      </c>
      <c r="B25">
        <v>27</v>
      </c>
      <c r="C25" t="s">
        <v>497</v>
      </c>
      <c r="D25" t="s">
        <v>538</v>
      </c>
      <c r="E25" t="s">
        <v>557</v>
      </c>
      <c r="F25" t="s">
        <v>558</v>
      </c>
      <c r="G25">
        <v>86.99</v>
      </c>
      <c r="H25">
        <v>175.48</v>
      </c>
      <c r="I25">
        <f>G25+H25</f>
        <v>262.46999999999997</v>
      </c>
      <c r="J25" s="208">
        <f>(I25/86400)</f>
        <v>3.0378472222222217E-3</v>
      </c>
    </row>
    <row r="26" spans="1:10">
      <c r="A26">
        <v>25</v>
      </c>
      <c r="B26">
        <v>10</v>
      </c>
      <c r="C26" t="s">
        <v>497</v>
      </c>
      <c r="D26" t="s">
        <v>559</v>
      </c>
      <c r="E26" t="s">
        <v>560</v>
      </c>
      <c r="F26" t="s">
        <v>561</v>
      </c>
      <c r="I26">
        <f>G26+H26</f>
        <v>0</v>
      </c>
      <c r="J26" s="208">
        <f>(I26/86400)</f>
        <v>0</v>
      </c>
    </row>
    <row r="27" spans="1:10">
      <c r="A27">
        <v>26</v>
      </c>
      <c r="B27">
        <v>2</v>
      </c>
      <c r="C27" t="s">
        <v>497</v>
      </c>
      <c r="D27" t="s">
        <v>559</v>
      </c>
      <c r="E27" t="s">
        <v>562</v>
      </c>
      <c r="F27" t="s">
        <v>563</v>
      </c>
      <c r="G27">
        <v>70.53</v>
      </c>
      <c r="I27">
        <f>G27+H27</f>
        <v>70.53</v>
      </c>
      <c r="J27" s="208">
        <f>(I27/86400)</f>
        <v>8.1631944444444449E-4</v>
      </c>
    </row>
    <row r="28" spans="1:10">
      <c r="A28">
        <v>27</v>
      </c>
      <c r="B28">
        <v>5</v>
      </c>
      <c r="C28" t="s">
        <v>497</v>
      </c>
      <c r="D28" t="s">
        <v>31</v>
      </c>
      <c r="E28" t="s">
        <v>564</v>
      </c>
      <c r="F28" t="s">
        <v>565</v>
      </c>
      <c r="G28">
        <v>81.31</v>
      </c>
      <c r="I28">
        <f>G28+H28</f>
        <v>81.31</v>
      </c>
      <c r="J28" s="208">
        <f>(I28/86400)</f>
        <v>9.4108796296296301E-4</v>
      </c>
    </row>
    <row r="29" spans="1:10">
      <c r="A29">
        <v>28</v>
      </c>
      <c r="B29">
        <v>19</v>
      </c>
      <c r="C29" t="s">
        <v>497</v>
      </c>
      <c r="D29" t="s">
        <v>526</v>
      </c>
      <c r="E29" t="s">
        <v>566</v>
      </c>
      <c r="F29" t="s">
        <v>567</v>
      </c>
      <c r="H29">
        <v>147.69</v>
      </c>
      <c r="I29">
        <f>G29+H29</f>
        <v>147.69</v>
      </c>
      <c r="J29" s="208">
        <f>(I29/86400)</f>
        <v>1.709375E-3</v>
      </c>
    </row>
    <row r="30" spans="1:10">
      <c r="A30">
        <v>29</v>
      </c>
      <c r="B30">
        <v>23</v>
      </c>
      <c r="C30" t="s">
        <v>497</v>
      </c>
      <c r="D30" t="s">
        <v>559</v>
      </c>
      <c r="E30" t="s">
        <v>568</v>
      </c>
      <c r="F30" t="s">
        <v>569</v>
      </c>
      <c r="H30">
        <v>147.93</v>
      </c>
      <c r="I30">
        <f>G30+H30</f>
        <v>147.93</v>
      </c>
      <c r="J30" s="208">
        <f>(I30/86400)</f>
        <v>1.7121527777777779E-3</v>
      </c>
    </row>
    <row r="31" spans="1:10">
      <c r="A31">
        <v>30</v>
      </c>
      <c r="B31">
        <v>26</v>
      </c>
      <c r="C31" t="s">
        <v>497</v>
      </c>
      <c r="D31" t="s">
        <v>517</v>
      </c>
      <c r="E31" t="s">
        <v>570</v>
      </c>
      <c r="F31" t="s">
        <v>571</v>
      </c>
      <c r="H31">
        <v>150.77000000000001</v>
      </c>
      <c r="I31">
        <f>G31+H31</f>
        <v>150.77000000000001</v>
      </c>
      <c r="J31" s="208">
        <f>(I31/86400)</f>
        <v>1.7450231481481483E-3</v>
      </c>
    </row>
    <row r="32" spans="1:10">
      <c r="J32" s="208"/>
    </row>
    <row r="33" spans="1:10">
      <c r="J33" s="208"/>
    </row>
    <row r="34" spans="1:10">
      <c r="A34">
        <v>1</v>
      </c>
      <c r="B34">
        <v>57</v>
      </c>
      <c r="C34" t="s">
        <v>572</v>
      </c>
      <c r="D34" t="s">
        <v>573</v>
      </c>
      <c r="E34" t="s">
        <v>574</v>
      </c>
      <c r="F34" t="s">
        <v>575</v>
      </c>
      <c r="G34">
        <v>64.48</v>
      </c>
      <c r="H34">
        <v>122.99</v>
      </c>
      <c r="I34">
        <f>G34+H34</f>
        <v>187.47</v>
      </c>
      <c r="J34" s="208">
        <f>(I34/86400)</f>
        <v>2.1697916666666667E-3</v>
      </c>
    </row>
    <row r="35" spans="1:10">
      <c r="A35">
        <v>2</v>
      </c>
      <c r="B35">
        <v>45</v>
      </c>
      <c r="C35" t="s">
        <v>572</v>
      </c>
      <c r="D35" t="s">
        <v>520</v>
      </c>
      <c r="E35" t="s">
        <v>576</v>
      </c>
      <c r="F35" t="s">
        <v>577</v>
      </c>
      <c r="G35">
        <v>68.069999999999993</v>
      </c>
      <c r="H35">
        <v>121.33</v>
      </c>
      <c r="I35">
        <f>G35+H35</f>
        <v>189.39999999999998</v>
      </c>
      <c r="J35" s="208">
        <f>(I35/86400)</f>
        <v>2.1921296296296294E-3</v>
      </c>
    </row>
    <row r="36" spans="1:10">
      <c r="A36">
        <v>3</v>
      </c>
      <c r="B36">
        <v>43</v>
      </c>
      <c r="C36" t="s">
        <v>572</v>
      </c>
      <c r="D36" t="s">
        <v>573</v>
      </c>
      <c r="E36" t="s">
        <v>578</v>
      </c>
      <c r="F36" t="s">
        <v>575</v>
      </c>
      <c r="G36">
        <v>65.260000000000005</v>
      </c>
      <c r="H36">
        <v>124.18</v>
      </c>
      <c r="I36">
        <f>G36+H36</f>
        <v>189.44</v>
      </c>
      <c r="J36" s="208">
        <f>(I36/86400)</f>
        <v>2.1925925925925928E-3</v>
      </c>
    </row>
    <row r="37" spans="1:10">
      <c r="A37">
        <v>4</v>
      </c>
      <c r="B37">
        <v>42</v>
      </c>
      <c r="C37" t="s">
        <v>572</v>
      </c>
      <c r="D37" t="s">
        <v>506</v>
      </c>
      <c r="E37" t="s">
        <v>579</v>
      </c>
      <c r="F37" t="s">
        <v>580</v>
      </c>
      <c r="G37">
        <v>66.16</v>
      </c>
      <c r="H37">
        <v>123.65</v>
      </c>
      <c r="I37">
        <f>G37+H37</f>
        <v>189.81</v>
      </c>
      <c r="J37" s="208">
        <f>(I37/86400)</f>
        <v>2.196875E-3</v>
      </c>
    </row>
    <row r="38" spans="1:10">
      <c r="A38">
        <v>5</v>
      </c>
      <c r="B38">
        <v>48</v>
      </c>
      <c r="C38" t="s">
        <v>572</v>
      </c>
      <c r="D38" t="s">
        <v>506</v>
      </c>
      <c r="E38" t="s">
        <v>581</v>
      </c>
      <c r="F38" t="s">
        <v>582</v>
      </c>
      <c r="G38">
        <v>65.34</v>
      </c>
      <c r="H38">
        <v>128.44999999999999</v>
      </c>
      <c r="I38">
        <f>G38+H38</f>
        <v>193.79</v>
      </c>
      <c r="J38" s="208">
        <f>(I38/86400)</f>
        <v>2.2429398148148148E-3</v>
      </c>
    </row>
    <row r="39" spans="1:10">
      <c r="A39">
        <v>6</v>
      </c>
      <c r="B39">
        <v>65</v>
      </c>
      <c r="C39" t="s">
        <v>572</v>
      </c>
      <c r="D39" t="s">
        <v>506</v>
      </c>
      <c r="E39" t="s">
        <v>583</v>
      </c>
      <c r="F39" t="s">
        <v>584</v>
      </c>
      <c r="G39">
        <v>74.14</v>
      </c>
      <c r="H39">
        <v>128.66999999999999</v>
      </c>
      <c r="I39">
        <f>G39+H39</f>
        <v>202.81</v>
      </c>
      <c r="J39" s="208">
        <f>(I39/86400)</f>
        <v>2.347337962962963E-3</v>
      </c>
    </row>
    <row r="40" spans="1:10">
      <c r="A40">
        <v>7</v>
      </c>
      <c r="B40">
        <v>50</v>
      </c>
      <c r="C40" t="s">
        <v>572</v>
      </c>
      <c r="D40" t="s">
        <v>543</v>
      </c>
      <c r="E40" t="s">
        <v>585</v>
      </c>
      <c r="F40" t="s">
        <v>586</v>
      </c>
      <c r="G40">
        <v>73.010000000000005</v>
      </c>
      <c r="H40">
        <v>130.9</v>
      </c>
      <c r="I40">
        <f>G40+H40</f>
        <v>203.91000000000003</v>
      </c>
      <c r="J40" s="208">
        <f>(I40/86400)</f>
        <v>2.3600694444444446E-3</v>
      </c>
    </row>
    <row r="41" spans="1:10">
      <c r="A41">
        <v>8</v>
      </c>
      <c r="B41">
        <v>66</v>
      </c>
      <c r="C41" t="s">
        <v>572</v>
      </c>
      <c r="D41" t="s">
        <v>587</v>
      </c>
      <c r="E41" t="s">
        <v>588</v>
      </c>
      <c r="F41" t="s">
        <v>589</v>
      </c>
      <c r="G41">
        <v>70.650000000000006</v>
      </c>
      <c r="H41">
        <v>133.79</v>
      </c>
      <c r="I41">
        <f>G41+H41</f>
        <v>204.44</v>
      </c>
      <c r="J41" s="208">
        <f>(I41/86400)</f>
        <v>2.3662037037037037E-3</v>
      </c>
    </row>
    <row r="42" spans="1:10">
      <c r="A42">
        <v>9</v>
      </c>
      <c r="B42">
        <v>67</v>
      </c>
      <c r="C42" t="s">
        <v>572</v>
      </c>
      <c r="D42" t="s">
        <v>590</v>
      </c>
      <c r="E42" t="s">
        <v>591</v>
      </c>
      <c r="F42" t="s">
        <v>592</v>
      </c>
      <c r="G42">
        <v>71.67</v>
      </c>
      <c r="H42">
        <v>136.35</v>
      </c>
      <c r="I42">
        <f>G42+H42</f>
        <v>208.01999999999998</v>
      </c>
      <c r="J42" s="208">
        <f>(I42/86400)</f>
        <v>2.4076388888888888E-3</v>
      </c>
    </row>
    <row r="43" spans="1:10">
      <c r="A43">
        <v>10</v>
      </c>
      <c r="B43">
        <v>56</v>
      </c>
      <c r="C43" t="s">
        <v>572</v>
      </c>
      <c r="D43" t="s">
        <v>529</v>
      </c>
      <c r="E43" t="s">
        <v>593</v>
      </c>
      <c r="F43" t="s">
        <v>594</v>
      </c>
      <c r="G43">
        <v>69.36</v>
      </c>
      <c r="H43">
        <v>139.66999999999999</v>
      </c>
      <c r="I43">
        <f>G43+H43</f>
        <v>209.02999999999997</v>
      </c>
      <c r="J43" s="208">
        <f>(I43/86400)</f>
        <v>2.4193287037037035E-3</v>
      </c>
    </row>
    <row r="44" spans="1:10">
      <c r="A44">
        <v>11</v>
      </c>
      <c r="B44">
        <v>70</v>
      </c>
      <c r="C44" t="s">
        <v>572</v>
      </c>
      <c r="D44" t="s">
        <v>506</v>
      </c>
      <c r="E44" t="s">
        <v>595</v>
      </c>
      <c r="F44" t="s">
        <v>596</v>
      </c>
      <c r="G44">
        <v>73.2</v>
      </c>
      <c r="H44">
        <v>137.96</v>
      </c>
      <c r="I44">
        <f>G44+H44</f>
        <v>211.16000000000003</v>
      </c>
      <c r="J44" s="208">
        <f>(I44/86400)</f>
        <v>2.4439814814814819E-3</v>
      </c>
    </row>
    <row r="45" spans="1:10">
      <c r="A45">
        <v>12</v>
      </c>
      <c r="B45">
        <v>47</v>
      </c>
      <c r="C45" t="s">
        <v>572</v>
      </c>
      <c r="D45" t="s">
        <v>597</v>
      </c>
      <c r="E45" t="s">
        <v>598</v>
      </c>
      <c r="F45" t="s">
        <v>599</v>
      </c>
      <c r="G45">
        <v>81.91</v>
      </c>
      <c r="H45">
        <v>129.41999999999999</v>
      </c>
      <c r="I45">
        <f>G45+H45</f>
        <v>211.32999999999998</v>
      </c>
      <c r="J45" s="208">
        <f>(I45/86400)</f>
        <v>2.4459490740740739E-3</v>
      </c>
    </row>
    <row r="46" spans="1:10">
      <c r="A46">
        <v>13</v>
      </c>
      <c r="B46">
        <v>59</v>
      </c>
      <c r="C46" t="s">
        <v>572</v>
      </c>
      <c r="D46" t="s">
        <v>597</v>
      </c>
      <c r="E46" t="s">
        <v>600</v>
      </c>
      <c r="F46" t="s">
        <v>601</v>
      </c>
      <c r="G46">
        <v>74.72</v>
      </c>
      <c r="H46">
        <v>138.38999999999999</v>
      </c>
      <c r="I46">
        <f>G46+H46</f>
        <v>213.10999999999999</v>
      </c>
      <c r="J46" s="208">
        <f>(I46/86400)</f>
        <v>2.4665509259259259E-3</v>
      </c>
    </row>
    <row r="47" spans="1:10">
      <c r="A47">
        <v>14</v>
      </c>
      <c r="B47">
        <v>54</v>
      </c>
      <c r="C47" t="s">
        <v>572</v>
      </c>
      <c r="D47" t="s">
        <v>517</v>
      </c>
      <c r="E47" t="s">
        <v>602</v>
      </c>
      <c r="F47" t="s">
        <v>603</v>
      </c>
      <c r="G47">
        <v>73.83</v>
      </c>
      <c r="H47">
        <v>140.97</v>
      </c>
      <c r="I47">
        <f>G47+H47</f>
        <v>214.8</v>
      </c>
      <c r="J47" s="208">
        <f>(I47/86400)</f>
        <v>2.4861111111111112E-3</v>
      </c>
    </row>
    <row r="48" spans="1:10">
      <c r="A48">
        <v>15</v>
      </c>
      <c r="B48">
        <v>41</v>
      </c>
      <c r="C48" t="s">
        <v>572</v>
      </c>
      <c r="D48" t="s">
        <v>554</v>
      </c>
      <c r="E48" t="s">
        <v>604</v>
      </c>
      <c r="F48" t="s">
        <v>605</v>
      </c>
      <c r="G48">
        <v>67.540000000000006</v>
      </c>
      <c r="H48">
        <v>149.46</v>
      </c>
      <c r="I48">
        <f>G48+H48</f>
        <v>217</v>
      </c>
      <c r="J48" s="208">
        <f>(I48/86400)</f>
        <v>2.5115740740740741E-3</v>
      </c>
    </row>
    <row r="49" spans="1:10">
      <c r="A49">
        <v>16</v>
      </c>
      <c r="B49">
        <v>46</v>
      </c>
      <c r="C49" t="s">
        <v>572</v>
      </c>
      <c r="D49" t="s">
        <v>573</v>
      </c>
      <c r="E49" t="s">
        <v>606</v>
      </c>
      <c r="F49" t="s">
        <v>607</v>
      </c>
      <c r="G49">
        <v>71.97</v>
      </c>
      <c r="H49">
        <v>145.77000000000001</v>
      </c>
      <c r="I49">
        <f>G49+H49</f>
        <v>217.74</v>
      </c>
      <c r="J49" s="208">
        <f>(I49/86400)</f>
        <v>2.520138888888889E-3</v>
      </c>
    </row>
    <row r="50" spans="1:10">
      <c r="A50">
        <v>17</v>
      </c>
      <c r="B50">
        <v>64</v>
      </c>
      <c r="C50" t="s">
        <v>572</v>
      </c>
      <c r="D50" t="s">
        <v>608</v>
      </c>
      <c r="E50" t="s">
        <v>609</v>
      </c>
      <c r="F50" t="s">
        <v>610</v>
      </c>
      <c r="G50">
        <v>77.67</v>
      </c>
      <c r="H50">
        <v>142.1</v>
      </c>
      <c r="I50">
        <f>G50+H50</f>
        <v>219.76999999999998</v>
      </c>
      <c r="J50" s="208">
        <f>(I50/86400)</f>
        <v>2.5436342592592589E-3</v>
      </c>
    </row>
    <row r="51" spans="1:10">
      <c r="A51">
        <v>18</v>
      </c>
      <c r="B51">
        <v>60</v>
      </c>
      <c r="C51" t="s">
        <v>572</v>
      </c>
      <c r="D51" t="s">
        <v>611</v>
      </c>
      <c r="E51" t="s">
        <v>612</v>
      </c>
      <c r="F51" t="s">
        <v>613</v>
      </c>
      <c r="G51">
        <v>96.53</v>
      </c>
      <c r="H51">
        <v>147.66999999999999</v>
      </c>
      <c r="I51">
        <f>G51+H51</f>
        <v>244.2</v>
      </c>
      <c r="J51" s="208">
        <f>(I51/86400)</f>
        <v>2.8263888888888887E-3</v>
      </c>
    </row>
    <row r="52" spans="1:10">
      <c r="A52">
        <v>19</v>
      </c>
      <c r="B52">
        <v>58</v>
      </c>
      <c r="C52" t="s">
        <v>572</v>
      </c>
      <c r="D52" t="s">
        <v>614</v>
      </c>
      <c r="E52" t="s">
        <v>591</v>
      </c>
      <c r="F52" t="s">
        <v>615</v>
      </c>
      <c r="I52">
        <f>G52+H52</f>
        <v>0</v>
      </c>
      <c r="J52" s="208">
        <f>(I52/86400)</f>
        <v>0</v>
      </c>
    </row>
    <row r="53" spans="1:10">
      <c r="A53">
        <v>20</v>
      </c>
      <c r="B53">
        <v>62</v>
      </c>
      <c r="C53" t="s">
        <v>572</v>
      </c>
      <c r="D53" t="s">
        <v>517</v>
      </c>
      <c r="E53" t="s">
        <v>616</v>
      </c>
      <c r="F53" t="s">
        <v>617</v>
      </c>
      <c r="I53">
        <f>G53+H53</f>
        <v>0</v>
      </c>
      <c r="J53" s="208">
        <f>(I53/86400)</f>
        <v>0</v>
      </c>
    </row>
    <row r="54" spans="1:10">
      <c r="A54">
        <v>21</v>
      </c>
      <c r="B54">
        <v>44</v>
      </c>
      <c r="C54" t="s">
        <v>572</v>
      </c>
      <c r="D54" t="s">
        <v>503</v>
      </c>
      <c r="E54" t="s">
        <v>618</v>
      </c>
      <c r="F54" t="s">
        <v>619</v>
      </c>
      <c r="G54">
        <v>68.38</v>
      </c>
      <c r="I54">
        <f>G54+H54</f>
        <v>68.38</v>
      </c>
      <c r="J54" s="208">
        <f>(I54/86400)</f>
        <v>7.9143518518518517E-4</v>
      </c>
    </row>
    <row r="55" spans="1:10">
      <c r="A55">
        <v>22</v>
      </c>
      <c r="B55">
        <v>61</v>
      </c>
      <c r="C55" t="s">
        <v>572</v>
      </c>
      <c r="D55" t="s">
        <v>498</v>
      </c>
      <c r="E55" t="s">
        <v>620</v>
      </c>
      <c r="F55" t="s">
        <v>621</v>
      </c>
      <c r="G55">
        <v>69.86</v>
      </c>
      <c r="I55">
        <f>G55+H55</f>
        <v>69.86</v>
      </c>
      <c r="J55" s="208">
        <f>(I55/86400)</f>
        <v>8.085648148148148E-4</v>
      </c>
    </row>
    <row r="56" spans="1:10">
      <c r="A56">
        <v>23</v>
      </c>
      <c r="B56">
        <v>63</v>
      </c>
      <c r="C56" t="s">
        <v>572</v>
      </c>
      <c r="D56" t="s">
        <v>517</v>
      </c>
      <c r="E56" t="s">
        <v>622</v>
      </c>
      <c r="F56" t="s">
        <v>623</v>
      </c>
      <c r="G56">
        <v>81.36</v>
      </c>
      <c r="I56">
        <f>G56+H56</f>
        <v>81.36</v>
      </c>
      <c r="J56" s="208">
        <f>(I56/86400)</f>
        <v>9.4166666666666661E-4</v>
      </c>
    </row>
    <row r="57" spans="1:10">
      <c r="A57">
        <v>24</v>
      </c>
      <c r="B57">
        <v>51</v>
      </c>
      <c r="C57" t="s">
        <v>572</v>
      </c>
      <c r="D57" t="s">
        <v>506</v>
      </c>
      <c r="E57" t="s">
        <v>624</v>
      </c>
      <c r="F57" t="s">
        <v>625</v>
      </c>
      <c r="G57">
        <v>86.56</v>
      </c>
      <c r="I57">
        <f>G57+H57</f>
        <v>86.56</v>
      </c>
      <c r="J57" s="208">
        <f>(I57/86400)</f>
        <v>1.0018518518518519E-3</v>
      </c>
    </row>
    <row r="58" spans="1:10">
      <c r="A58">
        <v>25</v>
      </c>
      <c r="B58">
        <v>53</v>
      </c>
      <c r="C58" t="s">
        <v>572</v>
      </c>
      <c r="D58" t="s">
        <v>597</v>
      </c>
      <c r="E58" t="s">
        <v>626</v>
      </c>
      <c r="F58" t="s">
        <v>627</v>
      </c>
      <c r="H58">
        <v>130.96</v>
      </c>
      <c r="I58">
        <f>G58+H58</f>
        <v>130.96</v>
      </c>
      <c r="J58" s="208">
        <f>(I58/86400)</f>
        <v>1.5157407407407409E-3</v>
      </c>
    </row>
    <row r="59" spans="1:10">
      <c r="A59">
        <v>26</v>
      </c>
      <c r="B59">
        <v>55</v>
      </c>
      <c r="C59" t="s">
        <v>572</v>
      </c>
      <c r="D59" t="s">
        <v>559</v>
      </c>
      <c r="E59" t="s">
        <v>606</v>
      </c>
      <c r="F59" t="s">
        <v>628</v>
      </c>
      <c r="H59">
        <v>136.13999999999999</v>
      </c>
      <c r="I59">
        <f>G59+H59</f>
        <v>136.13999999999999</v>
      </c>
      <c r="J59" s="208">
        <f>(I59/86400)</f>
        <v>1.5756944444444442E-3</v>
      </c>
    </row>
    <row r="60" spans="1:10">
      <c r="A60">
        <v>27</v>
      </c>
      <c r="B60">
        <v>68</v>
      </c>
      <c r="C60" t="s">
        <v>572</v>
      </c>
      <c r="D60" t="s">
        <v>608</v>
      </c>
      <c r="E60" t="s">
        <v>629</v>
      </c>
      <c r="F60" t="s">
        <v>630</v>
      </c>
      <c r="H60">
        <v>137.79</v>
      </c>
      <c r="I60">
        <f>G60+H60</f>
        <v>137.79</v>
      </c>
      <c r="J60" s="208">
        <f>(I60/86400)</f>
        <v>1.5947916666666667E-3</v>
      </c>
    </row>
    <row r="61" spans="1:10">
      <c r="A61">
        <v>28</v>
      </c>
      <c r="B61">
        <v>52</v>
      </c>
      <c r="C61" t="s">
        <v>572</v>
      </c>
      <c r="D61" t="s">
        <v>559</v>
      </c>
      <c r="E61" t="s">
        <v>631</v>
      </c>
      <c r="F61" t="s">
        <v>632</v>
      </c>
      <c r="H61">
        <v>140.16999999999999</v>
      </c>
      <c r="I61">
        <f>G61+H61</f>
        <v>140.16999999999999</v>
      </c>
      <c r="J61" s="208">
        <f>(I61/86400)</f>
        <v>1.6223379629629628E-3</v>
      </c>
    </row>
    <row r="62" spans="1:10">
      <c r="A62">
        <v>29</v>
      </c>
      <c r="B62">
        <v>69</v>
      </c>
      <c r="C62" t="s">
        <v>572</v>
      </c>
      <c r="D62" t="s">
        <v>573</v>
      </c>
      <c r="E62" t="s">
        <v>633</v>
      </c>
      <c r="F62" t="s">
        <v>634</v>
      </c>
      <c r="H62">
        <v>141.58000000000001</v>
      </c>
      <c r="I62">
        <f>G62+H62</f>
        <v>141.58000000000001</v>
      </c>
      <c r="J62" s="208">
        <f>(I62/86400)</f>
        <v>1.6386574074074075E-3</v>
      </c>
    </row>
    <row r="63" spans="1:10">
      <c r="A63">
        <v>30</v>
      </c>
      <c r="B63">
        <v>49</v>
      </c>
      <c r="C63" t="s">
        <v>572</v>
      </c>
      <c r="D63" t="s">
        <v>635</v>
      </c>
      <c r="E63" t="s">
        <v>591</v>
      </c>
      <c r="F63" t="s">
        <v>636</v>
      </c>
      <c r="H63">
        <v>163.25</v>
      </c>
      <c r="I63">
        <f>G63+H63</f>
        <v>163.25</v>
      </c>
      <c r="J63" s="208">
        <f>(I63/86400)</f>
        <v>1.8894675925925925E-3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Boys Standings</vt:lpstr>
      <vt:lpstr>Girls Standings</vt:lpstr>
      <vt:lpstr>Boys Point Totals</vt:lpstr>
      <vt:lpstr>Girls Point Totals</vt:lpstr>
      <vt:lpstr>ROC BOYS</vt:lpstr>
      <vt:lpstr>ROC GIRLS</vt:lpstr>
      <vt:lpstr>Combined Times</vt:lpstr>
    </vt:vector>
  </TitlesOfParts>
  <Company>Wayne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PSTRANDES</dc:creator>
  <cp:lastModifiedBy>PSTRANDES</cp:lastModifiedBy>
  <cp:lastPrinted>2024-02-15T19:09:32Z</cp:lastPrinted>
  <dcterms:created xsi:type="dcterms:W3CDTF">2021-01-10T18:05:36Z</dcterms:created>
  <dcterms:modified xsi:type="dcterms:W3CDTF">2024-02-22T22:03:02Z</dcterms:modified>
</cp:coreProperties>
</file>